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29" i="1" l="1"/>
  <c r="F129" i="1"/>
  <c r="E129" i="1" s="1"/>
  <c r="G128" i="1"/>
  <c r="F128" i="1"/>
  <c r="E128" i="1" s="1"/>
  <c r="G127" i="1"/>
  <c r="F127" i="1"/>
  <c r="E127" i="1" s="1"/>
  <c r="G126" i="1"/>
  <c r="F126" i="1"/>
  <c r="E126" i="1"/>
  <c r="G125" i="1"/>
  <c r="F125" i="1"/>
  <c r="E125" i="1" s="1"/>
  <c r="G124" i="1"/>
  <c r="F124" i="1"/>
  <c r="E124" i="1" s="1"/>
  <c r="G123" i="1"/>
  <c r="F123" i="1"/>
  <c r="E123" i="1"/>
  <c r="G122" i="1"/>
  <c r="F122" i="1"/>
  <c r="E122" i="1" s="1"/>
  <c r="G121" i="1"/>
  <c r="F121" i="1"/>
  <c r="E121" i="1" s="1"/>
  <c r="G120" i="1"/>
  <c r="F120" i="1"/>
  <c r="E120" i="1" s="1"/>
  <c r="G119" i="1"/>
  <c r="F119" i="1"/>
  <c r="E119" i="1" s="1"/>
  <c r="G118" i="1"/>
  <c r="F118" i="1"/>
  <c r="E118" i="1" s="1"/>
  <c r="G117" i="1"/>
  <c r="F117" i="1"/>
  <c r="E117" i="1" s="1"/>
  <c r="G116" i="1"/>
  <c r="F116" i="1"/>
  <c r="E116" i="1" s="1"/>
  <c r="G115" i="1"/>
  <c r="F115" i="1"/>
  <c r="E115" i="1" s="1"/>
  <c r="G114" i="1"/>
  <c r="F114" i="1"/>
  <c r="E114" i="1"/>
  <c r="G113" i="1"/>
  <c r="F113" i="1"/>
  <c r="E113" i="1" s="1"/>
  <c r="G112" i="1"/>
  <c r="F112" i="1"/>
  <c r="E112" i="1" s="1"/>
  <c r="G111" i="1"/>
  <c r="F111" i="1"/>
  <c r="E111" i="1" s="1"/>
  <c r="G110" i="1"/>
  <c r="F110" i="1"/>
  <c r="E110" i="1" s="1"/>
  <c r="G109" i="1"/>
  <c r="F109" i="1"/>
  <c r="E109" i="1" s="1"/>
  <c r="G108" i="1"/>
  <c r="F108" i="1"/>
  <c r="E108" i="1" s="1"/>
  <c r="G107" i="1"/>
  <c r="F107" i="1"/>
  <c r="E107" i="1"/>
  <c r="G106" i="1"/>
  <c r="F106" i="1"/>
  <c r="E106" i="1"/>
  <c r="G105" i="1"/>
  <c r="F105" i="1"/>
  <c r="E105" i="1" s="1"/>
  <c r="G104" i="1"/>
  <c r="F104" i="1"/>
  <c r="E104" i="1" s="1"/>
  <c r="G103" i="1"/>
  <c r="F103" i="1"/>
  <c r="E103" i="1" s="1"/>
  <c r="G102" i="1"/>
  <c r="F102" i="1"/>
  <c r="E102" i="1"/>
  <c r="G101" i="1"/>
  <c r="F101" i="1"/>
  <c r="E101" i="1" s="1"/>
  <c r="G100" i="1"/>
  <c r="F100" i="1"/>
  <c r="E100" i="1" s="1"/>
  <c r="G99" i="1"/>
  <c r="F99" i="1"/>
  <c r="E99" i="1"/>
  <c r="G98" i="1"/>
  <c r="F98" i="1"/>
  <c r="E98" i="1" s="1"/>
  <c r="G97" i="1"/>
  <c r="F97" i="1"/>
  <c r="E97" i="1" s="1"/>
  <c r="G96" i="1"/>
  <c r="F96" i="1"/>
  <c r="E96" i="1" s="1"/>
  <c r="G95" i="1"/>
  <c r="F95" i="1"/>
  <c r="E95" i="1" s="1"/>
  <c r="G94" i="1"/>
  <c r="F94" i="1"/>
  <c r="E94" i="1"/>
  <c r="G93" i="1"/>
  <c r="F93" i="1"/>
  <c r="E93" i="1" s="1"/>
  <c r="G92" i="1"/>
  <c r="F92" i="1"/>
  <c r="E92" i="1" s="1"/>
  <c r="G91" i="1"/>
  <c r="F91" i="1"/>
  <c r="E91" i="1" s="1"/>
  <c r="G90" i="1"/>
  <c r="F90" i="1"/>
  <c r="E90" i="1" s="1"/>
  <c r="G89" i="1"/>
  <c r="F89" i="1"/>
  <c r="E89" i="1" s="1"/>
  <c r="G88" i="1"/>
  <c r="F88" i="1"/>
  <c r="E88" i="1" s="1"/>
  <c r="G87" i="1"/>
  <c r="F87" i="1"/>
  <c r="E87" i="1" s="1"/>
  <c r="G86" i="1"/>
  <c r="F86" i="1"/>
  <c r="E86" i="1" s="1"/>
  <c r="G85" i="1"/>
  <c r="F85" i="1"/>
  <c r="E85" i="1" s="1"/>
  <c r="G84" i="1"/>
  <c r="F84" i="1"/>
  <c r="E84" i="1" s="1"/>
  <c r="G83" i="1"/>
  <c r="F83" i="1"/>
  <c r="E83" i="1" s="1"/>
  <c r="G82" i="1"/>
  <c r="F82" i="1"/>
  <c r="E82" i="1"/>
  <c r="G81" i="1"/>
  <c r="F81" i="1"/>
  <c r="E81" i="1" s="1"/>
  <c r="G80" i="1"/>
  <c r="F80" i="1"/>
  <c r="E80" i="1" s="1"/>
  <c r="G79" i="1"/>
  <c r="F79" i="1"/>
  <c r="E79" i="1" s="1"/>
  <c r="G78" i="1"/>
  <c r="F78" i="1"/>
  <c r="E78" i="1" s="1"/>
  <c r="G77" i="1"/>
  <c r="F77" i="1"/>
  <c r="E77" i="1" s="1"/>
  <c r="G76" i="1"/>
  <c r="F76" i="1"/>
  <c r="E76" i="1" s="1"/>
  <c r="G75" i="1"/>
  <c r="F75" i="1"/>
  <c r="E75" i="1"/>
  <c r="G74" i="1"/>
  <c r="F74" i="1"/>
  <c r="E74" i="1"/>
  <c r="G73" i="1"/>
  <c r="F73" i="1"/>
  <c r="E73" i="1" s="1"/>
  <c r="G72" i="1"/>
  <c r="F72" i="1"/>
  <c r="E72" i="1" s="1"/>
  <c r="G71" i="1"/>
  <c r="F71" i="1"/>
  <c r="E71" i="1" s="1"/>
  <c r="G70" i="1"/>
  <c r="F70" i="1"/>
  <c r="E70" i="1"/>
  <c r="G69" i="1"/>
  <c r="F69" i="1"/>
  <c r="E69" i="1" s="1"/>
  <c r="G68" i="1"/>
  <c r="F68" i="1"/>
  <c r="E68" i="1" s="1"/>
  <c r="G67" i="1"/>
  <c r="F67" i="1"/>
  <c r="E67" i="1"/>
  <c r="G66" i="1"/>
  <c r="F66" i="1"/>
  <c r="E66" i="1" s="1"/>
  <c r="G65" i="1"/>
  <c r="F65" i="1"/>
  <c r="E65" i="1" s="1"/>
  <c r="G64" i="1"/>
  <c r="F64" i="1"/>
  <c r="E64" i="1" s="1"/>
  <c r="G63" i="1"/>
  <c r="F63" i="1"/>
  <c r="E63" i="1" s="1"/>
  <c r="G62" i="1"/>
  <c r="F62" i="1"/>
  <c r="E62" i="1"/>
  <c r="G61" i="1"/>
  <c r="F61" i="1"/>
  <c r="E61" i="1" s="1"/>
  <c r="G60" i="1"/>
  <c r="F60" i="1"/>
  <c r="E60" i="1" s="1"/>
  <c r="G59" i="1"/>
  <c r="F59" i="1"/>
  <c r="E59" i="1" s="1"/>
  <c r="G58" i="1"/>
  <c r="F58" i="1"/>
  <c r="E58" i="1" s="1"/>
  <c r="G57" i="1"/>
  <c r="F57" i="1"/>
  <c r="E57" i="1" s="1"/>
  <c r="G56" i="1"/>
  <c r="F56" i="1"/>
  <c r="E56" i="1" s="1"/>
  <c r="G55" i="1"/>
  <c r="F55" i="1"/>
  <c r="E55" i="1" s="1"/>
  <c r="G54" i="1"/>
  <c r="F54" i="1"/>
  <c r="E54" i="1" s="1"/>
  <c r="G53" i="1"/>
  <c r="F53" i="1"/>
  <c r="E53" i="1" s="1"/>
  <c r="G52" i="1"/>
  <c r="F52" i="1"/>
  <c r="E52" i="1" s="1"/>
  <c r="G51" i="1"/>
  <c r="F51" i="1"/>
  <c r="E51" i="1" s="1"/>
  <c r="G50" i="1"/>
  <c r="F50" i="1"/>
  <c r="E50" i="1"/>
  <c r="G49" i="1"/>
  <c r="F49" i="1"/>
  <c r="E49" i="1" s="1"/>
  <c r="G48" i="1"/>
  <c r="F48" i="1"/>
  <c r="E48" i="1" s="1"/>
  <c r="G47" i="1"/>
  <c r="F47" i="1"/>
  <c r="E47" i="1" s="1"/>
  <c r="G46" i="1"/>
  <c r="F46" i="1"/>
  <c r="E46" i="1" s="1"/>
  <c r="G45" i="1"/>
  <c r="F45" i="1"/>
  <c r="E45" i="1" s="1"/>
  <c r="G44" i="1"/>
  <c r="F44" i="1"/>
  <c r="E44" i="1" s="1"/>
  <c r="G43" i="1"/>
  <c r="F43" i="1"/>
  <c r="E43" i="1"/>
  <c r="G42" i="1"/>
  <c r="F42" i="1"/>
  <c r="E42" i="1"/>
  <c r="G41" i="1"/>
  <c r="F41" i="1"/>
  <c r="E41" i="1" s="1"/>
  <c r="G40" i="1"/>
  <c r="F40" i="1"/>
  <c r="E40" i="1" s="1"/>
  <c r="G39" i="1"/>
  <c r="F39" i="1"/>
  <c r="E39" i="1" s="1"/>
  <c r="G38" i="1"/>
  <c r="F38" i="1"/>
  <c r="E38" i="1"/>
  <c r="G37" i="1"/>
  <c r="F37" i="1"/>
  <c r="E37" i="1" s="1"/>
  <c r="G36" i="1"/>
  <c r="F36" i="1"/>
  <c r="E36" i="1" s="1"/>
  <c r="G35" i="1"/>
  <c r="F35" i="1"/>
  <c r="E35" i="1"/>
  <c r="G34" i="1"/>
  <c r="F34" i="1"/>
  <c r="E34" i="1" s="1"/>
  <c r="G33" i="1"/>
  <c r="F33" i="1"/>
  <c r="E33" i="1" s="1"/>
  <c r="G32" i="1"/>
  <c r="F32" i="1"/>
  <c r="E32" i="1" s="1"/>
  <c r="G31" i="1"/>
  <c r="F31" i="1"/>
  <c r="E31" i="1" s="1"/>
  <c r="G30" i="1"/>
  <c r="F30" i="1"/>
  <c r="E30" i="1"/>
  <c r="G29" i="1"/>
  <c r="F29" i="1"/>
  <c r="E29" i="1"/>
  <c r="G28" i="1"/>
  <c r="F28" i="1"/>
  <c r="E28" i="1" s="1"/>
  <c r="G27" i="1"/>
  <c r="F27" i="1"/>
  <c r="E27" i="1"/>
  <c r="G26" i="1"/>
  <c r="F26" i="1"/>
  <c r="E26" i="1"/>
  <c r="G25" i="1"/>
  <c r="F25" i="1"/>
  <c r="E25" i="1" s="1"/>
  <c r="G23" i="1"/>
  <c r="F23" i="1"/>
  <c r="E23" i="1" s="1"/>
  <c r="G22" i="1"/>
  <c r="F22" i="1"/>
  <c r="E22" i="1"/>
  <c r="G21" i="1"/>
  <c r="F21" i="1"/>
  <c r="E21" i="1" s="1"/>
  <c r="G20" i="1"/>
  <c r="F20" i="1"/>
  <c r="E20" i="1" s="1"/>
  <c r="G19" i="1"/>
  <c r="F19" i="1"/>
  <c r="E19" i="1" s="1"/>
  <c r="G18" i="1"/>
  <c r="F18" i="1"/>
  <c r="E18" i="1" s="1"/>
  <c r="G17" i="1"/>
  <c r="F17" i="1"/>
  <c r="E17" i="1"/>
  <c r="G16" i="1"/>
  <c r="F16" i="1"/>
  <c r="E16" i="1" s="1"/>
  <c r="G15" i="1"/>
  <c r="F15" i="1"/>
  <c r="E15" i="1" s="1"/>
  <c r="G14" i="1"/>
  <c r="F14" i="1"/>
  <c r="E14" i="1"/>
  <c r="G13" i="1"/>
  <c r="F13" i="1"/>
  <c r="E13" i="1" s="1"/>
  <c r="G12" i="1"/>
  <c r="F12" i="1"/>
  <c r="E12" i="1" s="1"/>
  <c r="G11" i="1"/>
  <c r="F11" i="1"/>
  <c r="E11" i="1"/>
  <c r="G10" i="1"/>
  <c r="F10" i="1"/>
  <c r="E10" i="1" s="1"/>
  <c r="G9" i="1"/>
  <c r="F9" i="1"/>
  <c r="E9" i="1"/>
  <c r="G8" i="1"/>
  <c r="F8" i="1"/>
  <c r="G7" i="1"/>
  <c r="F7" i="1"/>
  <c r="E7" i="1" s="1"/>
  <c r="G6" i="1"/>
  <c r="F6" i="1"/>
  <c r="E6" i="1"/>
  <c r="G4" i="1"/>
  <c r="F4" i="1"/>
  <c r="E4" i="1" s="1"/>
  <c r="G3" i="1"/>
  <c r="F3" i="1"/>
  <c r="E3" i="1"/>
  <c r="G2" i="1"/>
  <c r="F2" i="1"/>
  <c r="G130" i="1" l="1"/>
  <c r="F5" i="1"/>
  <c r="G5" i="1"/>
  <c r="G131" i="1"/>
  <c r="F24" i="1"/>
  <c r="E2" i="1"/>
  <c r="E5" i="1" s="1"/>
  <c r="G24" i="1"/>
  <c r="F130" i="1"/>
  <c r="F131" i="1" s="1"/>
  <c r="E24" i="1"/>
  <c r="E130" i="1"/>
  <c r="E8" i="1"/>
  <c r="E131" i="1" l="1"/>
</calcChain>
</file>

<file path=xl/sharedStrings.xml><?xml version="1.0" encoding="utf-8"?>
<sst xmlns="http://schemas.openxmlformats.org/spreadsheetml/2006/main" count="137" uniqueCount="14">
  <si>
    <t>DAP (cm)</t>
  </si>
  <si>
    <t>AB (M2)</t>
  </si>
  <si>
    <t>Sangre Blanco</t>
  </si>
  <si>
    <t>Total Sangre Blanco</t>
  </si>
  <si>
    <t>Sta Maria</t>
  </si>
  <si>
    <t>Sta Maria Total</t>
  </si>
  <si>
    <t>Varillo</t>
  </si>
  <si>
    <t>Total Varillo</t>
  </si>
  <si>
    <t>Total General</t>
  </si>
  <si>
    <t>Category</t>
  </si>
  <si>
    <t>Spicie</t>
  </si>
  <si>
    <t>High(mts)</t>
  </si>
  <si>
    <t>VOL. NET (M3)</t>
  </si>
  <si>
    <t>VOL. BRUTE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</si>
</sst>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Times New Roman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2" borderId="2" xfId="0" applyFont="1" applyFill="1" applyBorder="1"/>
    <xf numFmtId="0" fontId="2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2" fontId="5" fillId="0" borderId="2" xfId="1" applyNumberFormat="1" applyFont="1" applyBorder="1" applyAlignment="1" applyProtection="1">
      <alignment horizontal="center" wrapText="1"/>
      <protection locked="0"/>
    </xf>
    <xf numFmtId="2" fontId="5" fillId="0" borderId="2" xfId="2" applyNumberFormat="1" applyFont="1" applyBorder="1" applyAlignment="1" applyProtection="1">
      <alignment horizontal="center" wrapText="1"/>
      <protection locked="0"/>
    </xf>
    <xf numFmtId="2" fontId="5" fillId="0" borderId="3" xfId="1" applyNumberFormat="1" applyFont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2" fontId="3" fillId="3" borderId="3" xfId="1" applyNumberFormat="1" applyFont="1" applyFill="1" applyBorder="1" applyAlignment="1" applyProtection="1">
      <alignment horizontal="center" wrapText="1"/>
      <protection locked="0"/>
    </xf>
    <xf numFmtId="2" fontId="3" fillId="3" borderId="2" xfId="1" applyNumberFormat="1" applyFont="1" applyFill="1" applyBorder="1" applyAlignment="1" applyProtection="1">
      <alignment horizontal="center" wrapText="1"/>
      <protection locked="0"/>
    </xf>
    <xf numFmtId="2" fontId="3" fillId="3" borderId="2" xfId="2" applyNumberFormat="1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6" fillId="0" borderId="1" xfId="1" applyFont="1" applyBorder="1" applyAlignment="1">
      <alignment horizontal="justify"/>
    </xf>
    <xf numFmtId="0" fontId="6" fillId="0" borderId="1" xfId="1" applyFont="1" applyBorder="1" applyAlignment="1">
      <alignment horizontal="center"/>
    </xf>
    <xf numFmtId="49" fontId="6" fillId="0" borderId="1" xfId="1" applyNumberFormat="1" applyFont="1" applyBorder="1" applyAlignment="1">
      <alignment horizontal="justify"/>
    </xf>
    <xf numFmtId="2" fontId="6" fillId="0" borderId="1" xfId="1" applyNumberFormat="1" applyFont="1" applyBorder="1" applyAlignment="1">
      <alignment horizontal="justify"/>
    </xf>
  </cellXfs>
  <cellStyles count="3">
    <cellStyle name="Millares_Hoja1" xfId="2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topLeftCell="A124" workbookViewId="0">
      <selection sqref="A1:G131"/>
    </sheetView>
  </sheetViews>
  <sheetFormatPr defaultRowHeight="15" x14ac:dyDescent="0.25"/>
  <cols>
    <col min="1" max="1" width="22.28515625" customWidth="1"/>
    <col min="2" max="2" width="22" customWidth="1"/>
    <col min="3" max="3" width="12.42578125" customWidth="1"/>
    <col min="4" max="4" width="12.7109375" customWidth="1"/>
    <col min="5" max="5" width="18.140625" customWidth="1"/>
    <col min="6" max="6" width="21.140625" customWidth="1"/>
    <col min="7" max="7" width="11.140625" customWidth="1"/>
  </cols>
  <sheetData>
    <row r="1" spans="1:7" ht="43.5" x14ac:dyDescent="0.25">
      <c r="A1" s="21" t="s">
        <v>9</v>
      </c>
      <c r="B1" s="22" t="s">
        <v>10</v>
      </c>
      <c r="C1" s="23" t="s">
        <v>0</v>
      </c>
      <c r="D1" s="24" t="s">
        <v>11</v>
      </c>
      <c r="E1" s="21" t="s">
        <v>12</v>
      </c>
      <c r="F1" s="21" t="s">
        <v>13</v>
      </c>
      <c r="G1" s="21" t="s">
        <v>1</v>
      </c>
    </row>
    <row r="2" spans="1:7" x14ac:dyDescent="0.25">
      <c r="A2" s="1"/>
      <c r="B2" s="1" t="s">
        <v>2</v>
      </c>
      <c r="C2" s="1">
        <v>50</v>
      </c>
      <c r="D2" s="1">
        <v>10</v>
      </c>
      <c r="E2" s="2">
        <f>IF($C2&lt;60,$F2-(0.413*$F2),(IF($C2&lt;80,$F2-(0.281*$F2),$F2-(0.171*$F2))))</f>
        <v>0.74457673806250013</v>
      </c>
      <c r="F2" s="2">
        <f>0.108337+4.6499*10^-5*($C2^2*$D2)+(-3.7885*10^-12*($C2^2*$D2)^2)</f>
        <v>1.2684441875000001</v>
      </c>
      <c r="G2" s="2">
        <f>(C2/2/100)*(C2/2/100)*3.1416</f>
        <v>0.19635</v>
      </c>
    </row>
    <row r="3" spans="1:7" x14ac:dyDescent="0.25">
      <c r="A3" s="1"/>
      <c r="B3" s="1" t="s">
        <v>2</v>
      </c>
      <c r="C3" s="1">
        <v>50</v>
      </c>
      <c r="D3" s="1">
        <v>16</v>
      </c>
      <c r="E3" s="2">
        <f>IF($C3&lt;60,$F3-(0.413*$F3),(IF($C3&lt;80,$F3-(0.281*$F3),$F3-(0.171*$F3))))</f>
        <v>1.1518321798</v>
      </c>
      <c r="F3" s="2">
        <f>0.108337+4.6499*10^-5*($C3^2*$D3)+(-3.7885*10^-12*($C3^2*$D3)^2)</f>
        <v>1.9622354</v>
      </c>
      <c r="G3" s="2">
        <f>(C3/2/100)*(C3/2/100)*3.1416</f>
        <v>0.19635</v>
      </c>
    </row>
    <row r="4" spans="1:7" x14ac:dyDescent="0.25">
      <c r="A4" s="1"/>
      <c r="B4" s="1" t="s">
        <v>2</v>
      </c>
      <c r="C4" s="1">
        <v>50</v>
      </c>
      <c r="D4" s="1">
        <v>16</v>
      </c>
      <c r="E4" s="2">
        <f>IF($C4&lt;60,$F4-(0.413*$F4),(IF($C4&lt;80,$F4-(0.281*$F4),$F4-(0.171*$F4))))</f>
        <v>1.1518321798</v>
      </c>
      <c r="F4" s="2">
        <f>0.108337+4.6499*10^-5*($C4^2*$D4)+(-3.7885*10^-12*($C4^2*$D4)^2)</f>
        <v>1.9622354</v>
      </c>
      <c r="G4" s="2">
        <f>(C4/2/100)*(C4/2/100)*3.1416</f>
        <v>0.19635</v>
      </c>
    </row>
    <row r="5" spans="1:7" x14ac:dyDescent="0.25">
      <c r="A5" s="3"/>
      <c r="B5" s="4" t="s">
        <v>3</v>
      </c>
      <c r="C5" s="5"/>
      <c r="D5" s="6"/>
      <c r="E5" s="7">
        <f>SUM(E2:E4)</f>
        <v>3.0482410976625003</v>
      </c>
      <c r="F5" s="7">
        <f>SUM(F2:F4)</f>
        <v>5.1929149875</v>
      </c>
      <c r="G5" s="7">
        <f>SUM(G2:G4)</f>
        <v>0.58904999999999996</v>
      </c>
    </row>
    <row r="6" spans="1:7" x14ac:dyDescent="0.25">
      <c r="A6" s="8"/>
      <c r="B6" s="9" t="s">
        <v>4</v>
      </c>
      <c r="C6" s="9">
        <v>50</v>
      </c>
      <c r="D6" s="9">
        <v>14</v>
      </c>
      <c r="E6" s="10">
        <f>IF($C6&lt;60,$F6-(0.413*$F6),(IF($C6&lt;80,$F6-(0.281*$F6),$F6-(0.171*$F6))))</f>
        <v>1.0161915583625001</v>
      </c>
      <c r="F6" s="10">
        <f>0.108337+4.6499*10^-5*($C6^2*$D6)+(-3.7885*10^-12*($C6^2*$D6)^2)</f>
        <v>1.7311610875000001</v>
      </c>
      <c r="G6" s="11">
        <f>(C6/2/100)*(C6/2/100)*3.1416</f>
        <v>0.19635</v>
      </c>
    </row>
    <row r="7" spans="1:7" x14ac:dyDescent="0.25">
      <c r="A7" s="8"/>
      <c r="B7" s="9" t="s">
        <v>4</v>
      </c>
      <c r="C7" s="9">
        <v>62</v>
      </c>
      <c r="D7" s="9">
        <v>15</v>
      </c>
      <c r="E7" s="10">
        <f>IF($C7&lt;60,$F7-(0.413*$F7),(IF($C7&lt;80,$F7-(0.281*$F7),$F7-(0.171*$F7))))</f>
        <v>1.9965722668658787</v>
      </c>
      <c r="F7" s="10">
        <f>0.108337+4.6499*10^-5*($C7^2*$D7)+(-3.7885*10^-12*($C7^2*$D7)^2)</f>
        <v>2.7768738064894003</v>
      </c>
      <c r="G7" s="11">
        <f>(C7/2/100)*(C7/2/100)*3.1416</f>
        <v>0.30190776000000002</v>
      </c>
    </row>
    <row r="8" spans="1:7" x14ac:dyDescent="0.25">
      <c r="A8" s="8"/>
      <c r="B8" s="9" t="s">
        <v>4</v>
      </c>
      <c r="C8" s="9">
        <v>52</v>
      </c>
      <c r="D8" s="9">
        <v>15</v>
      </c>
      <c r="E8" s="10">
        <f>IF($C8&lt;60,$F8-(0.413*$F8),(IF($C8&lt;80,$F8-(0.281*$F8),$F8-(0.171*$F8))))</f>
        <v>1.167017005223197</v>
      </c>
      <c r="F8" s="10">
        <f>0.108337+4.6499*10^-5*($C8^2*$D8)+(-3.7885*10^-12*($C8^2*$D8)^2)</f>
        <v>1.9881039271264001</v>
      </c>
      <c r="G8" s="11">
        <f>(C8/2/100)*(C8/2/100)*3.1416</f>
        <v>0.21237216000000003</v>
      </c>
    </row>
    <row r="9" spans="1:7" x14ac:dyDescent="0.25">
      <c r="A9" s="8"/>
      <c r="B9" s="9" t="s">
        <v>4</v>
      </c>
      <c r="C9" s="9">
        <v>51</v>
      </c>
      <c r="D9" s="9">
        <v>15</v>
      </c>
      <c r="E9" s="12">
        <f>IF($C9&lt;60,$F9-(0.413*$F9),(IF($C9&lt;80,$F9-(0.281*$F9),$F9-(0.171*$F9))))</f>
        <v>1.1251197722012187</v>
      </c>
      <c r="F9" s="10">
        <f>0.108337+4.6499*10^-5*($C9^2*$D9)+(-3.7885*10^-12*($C9^2*$D9)^2)</f>
        <v>1.9167287431025875</v>
      </c>
      <c r="G9" s="11">
        <f>(C9/2/100)*(C9/2/100)*3.1416</f>
        <v>0.20428253999999998</v>
      </c>
    </row>
    <row r="10" spans="1:7" x14ac:dyDescent="0.25">
      <c r="A10" s="8"/>
      <c r="B10" s="9" t="s">
        <v>4</v>
      </c>
      <c r="C10" s="9">
        <v>53</v>
      </c>
      <c r="D10" s="9">
        <v>12</v>
      </c>
      <c r="E10" s="12">
        <f>IF($C10&lt;60,$F10-(0.413*$F10),(IF($C10&lt;80,$F10-(0.281*$F10),$F10-(0.171*$F10))))</f>
        <v>0.9811239435233684</v>
      </c>
      <c r="F10" s="10">
        <f>0.108337+4.6499*10^-5*($C10^2*$D10)+(-3.7885*10^-12*($C10^2*$D10)^2)</f>
        <v>1.6714206874333362</v>
      </c>
      <c r="G10" s="11">
        <f>(C10/2/100)*(C10/2/100)*3.1416</f>
        <v>0.22061886000000003</v>
      </c>
    </row>
    <row r="11" spans="1:7" x14ac:dyDescent="0.25">
      <c r="A11" s="8"/>
      <c r="B11" s="9" t="s">
        <v>4</v>
      </c>
      <c r="C11" s="9">
        <v>52</v>
      </c>
      <c r="D11" s="9">
        <v>15</v>
      </c>
      <c r="E11" s="12">
        <f>IF($C11&lt;60,$F11-(0.413*$F11),(IF($C11&lt;80,$F11-(0.281*$F11),$F11-(0.171*$F11))))</f>
        <v>1.167017005223197</v>
      </c>
      <c r="F11" s="10">
        <f>0.108337+4.6499*10^-5*($C11^2*$D11)+(-3.7885*10^-12*($C11^2*$D11)^2)</f>
        <v>1.9881039271264001</v>
      </c>
      <c r="G11" s="11">
        <f>(C11/2/100)*(C11/2/100)*3.1416</f>
        <v>0.21237216000000003</v>
      </c>
    </row>
    <row r="12" spans="1:7" x14ac:dyDescent="0.25">
      <c r="A12" s="8"/>
      <c r="B12" s="9" t="s">
        <v>4</v>
      </c>
      <c r="C12" s="9">
        <v>80</v>
      </c>
      <c r="D12" s="9">
        <v>18</v>
      </c>
      <c r="E12" s="12">
        <f>IF($C12&lt;60,$F12-(0.413*$F12),(IF($C12&lt;80,$F12-(0.281*$F12),$F12-(0.171*$F12))))</f>
        <v>4.4888231614518403</v>
      </c>
      <c r="F12" s="10">
        <f>0.108337+4.6499*10^-5*($C12^2*$D12)+(-3.7885*10^-12*($C12^2*$D12)^2)</f>
        <v>5.4147444649600001</v>
      </c>
      <c r="G12" s="11">
        <f>(C12/2/100)*(C12/2/100)*3.1416</f>
        <v>0.5026560000000001</v>
      </c>
    </row>
    <row r="13" spans="1:7" x14ac:dyDescent="0.25">
      <c r="A13" s="8"/>
      <c r="B13" s="9" t="s">
        <v>4</v>
      </c>
      <c r="C13" s="9">
        <v>51</v>
      </c>
      <c r="D13" s="9">
        <v>12</v>
      </c>
      <c r="E13" s="12">
        <f>IF($C13&lt;60,$F13-(0.413*$F13),(IF($C13&lt;80,$F13-(0.281*$F13),$F13-(0.171*$F13))))</f>
        <v>0.91335619395998013</v>
      </c>
      <c r="F13" s="10">
        <f>0.108337+4.6499*10^-5*($C13^2*$D13)+(-3.7885*10^-12*($C13^2*$D13)^2)</f>
        <v>1.555973073185656</v>
      </c>
      <c r="G13" s="11">
        <f>(C13/2/100)*(C13/2/100)*3.1416</f>
        <v>0.20428253999999998</v>
      </c>
    </row>
    <row r="14" spans="1:7" x14ac:dyDescent="0.25">
      <c r="A14" s="8"/>
      <c r="B14" s="9" t="s">
        <v>4</v>
      </c>
      <c r="C14" s="9">
        <v>55</v>
      </c>
      <c r="D14" s="9">
        <v>10</v>
      </c>
      <c r="E14" s="12">
        <f>IF($C14&lt;60,$F14-(0.413*$F14),(IF($C14&lt;80,$F14-(0.281*$F14),$F14-(0.171*$F14))))</f>
        <v>0.88722997596690634</v>
      </c>
      <c r="F14" s="10">
        <f>0.108337+4.6499*10^-5*($C14^2*$D14)+(-3.7885*10^-12*($C14^2*$D14)^2)</f>
        <v>1.51146503571875</v>
      </c>
      <c r="G14" s="11">
        <f>(C14/2/100)*(C14/2/100)*3.1416</f>
        <v>0.23758350000000003</v>
      </c>
    </row>
    <row r="15" spans="1:7" x14ac:dyDescent="0.25">
      <c r="A15" s="8"/>
      <c r="B15" s="9" t="s">
        <v>4</v>
      </c>
      <c r="C15" s="9">
        <v>55</v>
      </c>
      <c r="D15" s="9">
        <v>14</v>
      </c>
      <c r="E15" s="12">
        <f>IF($C15&lt;60,$F15-(0.413*$F15),(IF($C15&lt;80,$F15-(0.281*$F15),$F15-(0.171*$F15))))</f>
        <v>1.2155448604351362</v>
      </c>
      <c r="F15" s="10">
        <f>0.108337+4.6499*10^-5*($C15^2*$D15)+(-3.7885*10^-12*($C15^2*$D15)^2)</f>
        <v>2.0707748900087499</v>
      </c>
      <c r="G15" s="11">
        <f>(C15/2/100)*(C15/2/100)*3.1416</f>
        <v>0.23758350000000003</v>
      </c>
    </row>
    <row r="16" spans="1:7" x14ac:dyDescent="0.25">
      <c r="A16" s="8"/>
      <c r="B16" s="9" t="s">
        <v>4</v>
      </c>
      <c r="C16" s="9">
        <v>60</v>
      </c>
      <c r="D16" s="9">
        <v>14</v>
      </c>
      <c r="E16" s="12">
        <f>IF($C16&lt;60,$F16-(0.413*$F16),(IF($C16&lt;80,$F16-(0.281*$F16),$F16-(0.171*$F16))))</f>
        <v>1.7559872435609603</v>
      </c>
      <c r="F16" s="10">
        <f>0.108337+4.6499*10^-5*($C16^2*$D16)+(-3.7885*10^-12*($C16^2*$D16)^2)</f>
        <v>2.4422632038400005</v>
      </c>
      <c r="G16" s="11">
        <f>(C16/2/100)*(C16/2/100)*3.1416</f>
        <v>0.282744</v>
      </c>
    </row>
    <row r="17" spans="1:7" x14ac:dyDescent="0.25">
      <c r="A17" s="8"/>
      <c r="B17" s="9" t="s">
        <v>4</v>
      </c>
      <c r="C17" s="9">
        <v>65</v>
      </c>
      <c r="D17" s="9">
        <v>16</v>
      </c>
      <c r="E17" s="12">
        <f>IF($C17&lt;60,$F17-(0.413*$F17),(IF($C17&lt;80,$F17-(0.281*$F17),$F17-(0.171*$F17))))</f>
        <v>2.32550258538856</v>
      </c>
      <c r="F17" s="10">
        <f>0.108337+4.6499*10^-5*($C17^2*$D17)+(-3.7885*10^-12*($C17^2*$D17)^2)</f>
        <v>3.2343568642400005</v>
      </c>
      <c r="G17" s="11">
        <f>(C17/2/100)*(C17/2/100)*3.1416</f>
        <v>0.3318315</v>
      </c>
    </row>
    <row r="18" spans="1:7" x14ac:dyDescent="0.25">
      <c r="A18" s="8"/>
      <c r="B18" s="9" t="s">
        <v>4</v>
      </c>
      <c r="C18" s="9">
        <v>60</v>
      </c>
      <c r="D18" s="9">
        <v>16</v>
      </c>
      <c r="E18" s="12">
        <f>IF($C18&lt;60,$F18-(0.413*$F18),(IF($C18&lt;80,$F18-(0.281*$F18),$F18-(0.171*$F18))))</f>
        <v>1.99458513762656</v>
      </c>
      <c r="F18" s="10">
        <f>0.108337+4.6499*10^-5*($C18^2*$D18)+(-3.7885*10^-12*($C18^2*$D18)^2)</f>
        <v>2.77411006624</v>
      </c>
      <c r="G18" s="11">
        <f>(C18/2/100)*(C18/2/100)*3.1416</f>
        <v>0.282744</v>
      </c>
    </row>
    <row r="19" spans="1:7" x14ac:dyDescent="0.25">
      <c r="A19" s="8"/>
      <c r="B19" s="9" t="s">
        <v>4</v>
      </c>
      <c r="C19" s="9">
        <v>60</v>
      </c>
      <c r="D19" s="9">
        <v>16</v>
      </c>
      <c r="E19" s="12">
        <f>IF($C19&lt;60,$F19-(0.413*$F19),(IF($C19&lt;80,$F19-(0.281*$F19),$F19-(0.171*$F19))))</f>
        <v>1.99458513762656</v>
      </c>
      <c r="F19" s="10">
        <f>0.108337+4.6499*10^-5*($C19^2*$D19)+(-3.7885*10^-12*($C19^2*$D19)^2)</f>
        <v>2.77411006624</v>
      </c>
      <c r="G19" s="11">
        <f>(C19/2/100)*(C19/2/100)*3.1416</f>
        <v>0.282744</v>
      </c>
    </row>
    <row r="20" spans="1:7" x14ac:dyDescent="0.25">
      <c r="A20" s="8"/>
      <c r="B20" s="9" t="s">
        <v>4</v>
      </c>
      <c r="C20" s="9">
        <v>70</v>
      </c>
      <c r="D20" s="9">
        <v>16</v>
      </c>
      <c r="E20" s="12">
        <f>IF($C20&lt;60,$F20-(0.413*$F20),(IF($C20&lt;80,$F20-(0.281*$F20),$F20-(0.171*$F20))))</f>
        <v>2.6822815249993601</v>
      </c>
      <c r="F20" s="10">
        <f>0.108337+4.6499*10^-5*($C20^2*$D20)+(-3.7885*10^-12*($C20^2*$D20)^2)</f>
        <v>3.7305723574400007</v>
      </c>
      <c r="G20" s="11">
        <f>(C20/2/100)*(C20/2/100)*3.1416</f>
        <v>0.38484599999999997</v>
      </c>
    </row>
    <row r="21" spans="1:7" x14ac:dyDescent="0.25">
      <c r="A21" s="8"/>
      <c r="B21" s="9" t="s">
        <v>4</v>
      </c>
      <c r="C21" s="9">
        <v>50</v>
      </c>
      <c r="D21" s="9">
        <v>12</v>
      </c>
      <c r="E21" s="12">
        <f>IF($C21&lt;60,$F21-(0.413*$F21),(IF($C21&lt;80,$F21-(0.281*$F21),$F21-(0.171*$F21))))</f>
        <v>0.88043974444999995</v>
      </c>
      <c r="F21" s="10">
        <f>0.108337+4.6499*10^-5*($C21^2*$D21)+(-3.7885*10^-12*($C21^2*$D21)^2)</f>
        <v>1.4998973499999999</v>
      </c>
      <c r="G21" s="11">
        <f>(C21/2/100)*(C21/2/100)*3.1416</f>
        <v>0.19635</v>
      </c>
    </row>
    <row r="22" spans="1:7" x14ac:dyDescent="0.25">
      <c r="A22" s="8"/>
      <c r="B22" s="9" t="s">
        <v>4</v>
      </c>
      <c r="C22" s="9">
        <v>60</v>
      </c>
      <c r="D22" s="9">
        <v>16</v>
      </c>
      <c r="E22" s="12">
        <f>IF($C22&lt;60,$F22-(0.413*$F22),(IF($C22&lt;80,$F22-(0.281*$F22),$F22-(0.171*$F22))))</f>
        <v>1.99458513762656</v>
      </c>
      <c r="F22" s="10">
        <f>0.108337+4.6499*10^-5*($C22^2*$D22)+(-3.7885*10^-12*($C22^2*$D22)^2)</f>
        <v>2.77411006624</v>
      </c>
      <c r="G22" s="11">
        <f>(C22/2/100)*(C22/2/100)*3.1416</f>
        <v>0.282744</v>
      </c>
    </row>
    <row r="23" spans="1:7" x14ac:dyDescent="0.25">
      <c r="A23" s="8"/>
      <c r="B23" s="9" t="s">
        <v>4</v>
      </c>
      <c r="C23" s="9">
        <v>60</v>
      </c>
      <c r="D23" s="9">
        <v>16</v>
      </c>
      <c r="E23" s="12">
        <f>IF($C23&lt;60,$F23-(0.413*$F23),(IF($C23&lt;80,$F23-(0.281*$F23),$F23-(0.171*$F23))))</f>
        <v>1.99458513762656</v>
      </c>
      <c r="F23" s="10">
        <f>0.108337+4.6499*10^-5*($C23^2*$D23)+(-3.7885*10^-12*($C23^2*$D23)^2)</f>
        <v>2.77411006624</v>
      </c>
      <c r="G23" s="11">
        <f>(C23/2/100)*(C23/2/100)*3.1416</f>
        <v>0.282744</v>
      </c>
    </row>
    <row r="24" spans="1:7" x14ac:dyDescent="0.25">
      <c r="A24" s="13"/>
      <c r="B24" s="14" t="s">
        <v>5</v>
      </c>
      <c r="C24" s="13"/>
      <c r="D24" s="13"/>
      <c r="E24" s="15">
        <f>SUM(E6:E23)</f>
        <v>30.580547392118351</v>
      </c>
      <c r="F24" s="16">
        <f>SUM(F6:F23)</f>
        <v>44.628879683131274</v>
      </c>
      <c r="G24" s="17">
        <f>SUM(G6:G23)</f>
        <v>4.8567565200000002</v>
      </c>
    </row>
    <row r="25" spans="1:7" x14ac:dyDescent="0.25">
      <c r="A25" s="1"/>
      <c r="B25" s="1" t="s">
        <v>6</v>
      </c>
      <c r="C25" s="1">
        <v>52</v>
      </c>
      <c r="D25" s="18">
        <v>22</v>
      </c>
      <c r="E25" s="2">
        <f>IF($C25&lt;60,$F25-(0.413*$F25),(IF($C25&lt;80,$F25-(0.281*$F25),$F25-(0.171*$F25))))</f>
        <v>1.6794437956884767</v>
      </c>
      <c r="F25" s="2">
        <f>0.108337+4.6499*10^-5*($C25^2*$D25)+(-3.7885*10^-12*($C25^2*$D25)^2)</f>
        <v>2.861062684307456</v>
      </c>
      <c r="G25" s="2">
        <f>(C25/2/100)*(C25/2/100)*3.1416</f>
        <v>0.21237216000000003</v>
      </c>
    </row>
    <row r="26" spans="1:7" x14ac:dyDescent="0.25">
      <c r="A26" s="1"/>
      <c r="B26" s="1" t="s">
        <v>6</v>
      </c>
      <c r="C26" s="1">
        <v>53</v>
      </c>
      <c r="D26" s="18">
        <v>18</v>
      </c>
      <c r="E26" s="2">
        <f>IF($C26&lt;60,$F26-(0.413*$F26),(IF($C26&lt;80,$F26-(0.281*$F26),$F26-(0.171*$F26))))</f>
        <v>1.4379939036245788</v>
      </c>
      <c r="F26" s="2">
        <f>0.108337+4.6499*10^-5*($C26^2*$D26)+(-3.7885*10^-12*($C26^2*$D26)^2)</f>
        <v>2.4497340777250063</v>
      </c>
      <c r="G26" s="2">
        <f>(C26/2/100)*(C26/2/100)*3.1416</f>
        <v>0.22061886000000003</v>
      </c>
    </row>
    <row r="27" spans="1:7" x14ac:dyDescent="0.25">
      <c r="A27" s="1"/>
      <c r="B27" s="1" t="s">
        <v>6</v>
      </c>
      <c r="C27" s="1">
        <v>52</v>
      </c>
      <c r="D27" s="18">
        <v>16</v>
      </c>
      <c r="E27" s="2">
        <f>IF($C27&lt;60,$F27-(0.413*$F27),(IF($C27&lt;80,$F27-(0.281*$F27),$F27-(0.171*$F27))))</f>
        <v>1.2403183920340375</v>
      </c>
      <c r="F27" s="2">
        <f>0.108337+4.6499*10^-5*($C27^2*$D27)+(-3.7885*10^-12*($C27^2*$D27)^2)</f>
        <v>2.1129785213527046</v>
      </c>
      <c r="G27" s="2">
        <f>(C27/2/100)*(C27/2/100)*3.1416</f>
        <v>0.21237216000000003</v>
      </c>
    </row>
    <row r="28" spans="1:7" x14ac:dyDescent="0.25">
      <c r="A28" s="1"/>
      <c r="B28" s="1" t="s">
        <v>6</v>
      </c>
      <c r="C28" s="1">
        <v>56</v>
      </c>
      <c r="D28" s="18">
        <v>20</v>
      </c>
      <c r="E28" s="2">
        <f>IF($C28&lt;60,$F28-(0.413*$F28),(IF($C28&lt;80,$F28-(0.281*$F28),$F28-(0.171*$F28))))</f>
        <v>1.7667825867550595</v>
      </c>
      <c r="F28" s="2">
        <f>0.108337+4.6499*10^-5*($C28^2*$D28)+(-3.7885*10^-12*($C28^2*$D28)^2)</f>
        <v>3.0098510847616002</v>
      </c>
      <c r="G28" s="2">
        <f>(C28/2/100)*(C28/2/100)*3.1416</f>
        <v>0.24630144000000004</v>
      </c>
    </row>
    <row r="29" spans="1:7" x14ac:dyDescent="0.25">
      <c r="A29" s="1"/>
      <c r="B29" s="1" t="s">
        <v>6</v>
      </c>
      <c r="C29" s="1">
        <v>55</v>
      </c>
      <c r="D29" s="18">
        <v>18</v>
      </c>
      <c r="E29" s="2">
        <f>IF($C29&lt;60,$F29-(0.413*$F29),(IF($C29&lt;80,$F29-(0.281*$F29),$F29-(0.171*$F29))))</f>
        <v>1.5432085572927765</v>
      </c>
      <c r="F29" s="2">
        <f>0.108337+4.6499*10^-5*($C29^2*$D29)+(-3.7885*10^-12*($C29^2*$D29)^2)</f>
        <v>2.6289753957287503</v>
      </c>
      <c r="G29" s="2">
        <f>(C29/2/100)*(C29/2/100)*3.1416</f>
        <v>0.23758350000000003</v>
      </c>
    </row>
    <row r="30" spans="1:7" x14ac:dyDescent="0.25">
      <c r="A30" s="1"/>
      <c r="B30" s="1" t="s">
        <v>6</v>
      </c>
      <c r="C30" s="1">
        <v>51</v>
      </c>
      <c r="D30" s="18">
        <v>16</v>
      </c>
      <c r="E30" s="2">
        <f>IF($C30&lt;60,$F30-(0.413*$F30),(IF($C30&lt;80,$F30-(0.281*$F30),$F30-(0.171*$F30))))</f>
        <v>1.1956474524595202</v>
      </c>
      <c r="F30" s="2">
        <f>0.108337+4.6499*10^-5*($C30^2*$D30)+(-3.7885*10^-12*($C30^2*$D30)^2)</f>
        <v>2.0368781132189442</v>
      </c>
      <c r="G30" s="2">
        <f>(C30/2/100)*(C30/2/100)*3.1416</f>
        <v>0.20428253999999998</v>
      </c>
    </row>
    <row r="31" spans="1:7" x14ac:dyDescent="0.25">
      <c r="A31" s="1"/>
      <c r="B31" s="1" t="s">
        <v>6</v>
      </c>
      <c r="C31" s="1">
        <v>52</v>
      </c>
      <c r="D31" s="18">
        <v>16</v>
      </c>
      <c r="E31" s="2">
        <f>IF($C31&lt;60,$F31-(0.413*$F31),(IF($C31&lt;80,$F31-(0.281*$F31),$F31-(0.171*$F31))))</f>
        <v>1.2403183920340375</v>
      </c>
      <c r="F31" s="2">
        <f>0.108337+4.6499*10^-5*($C31^2*$D31)+(-3.7885*10^-12*($C31^2*$D31)^2)</f>
        <v>2.1129785213527046</v>
      </c>
      <c r="G31" s="2">
        <f>(C31/2/100)*(C31/2/100)*3.1416</f>
        <v>0.21237216000000003</v>
      </c>
    </row>
    <row r="32" spans="1:7" x14ac:dyDescent="0.25">
      <c r="A32" s="1"/>
      <c r="B32" s="1" t="s">
        <v>6</v>
      </c>
      <c r="C32" s="1">
        <v>50</v>
      </c>
      <c r="D32" s="18">
        <v>12</v>
      </c>
      <c r="E32" s="2">
        <f>IF($C32&lt;60,$F32-(0.413*$F32),(IF($C32&lt;80,$F32-(0.281*$F32),$F32-(0.171*$F32))))</f>
        <v>0.88043974444999995</v>
      </c>
      <c r="F32" s="2">
        <f>0.108337+4.6499*10^-5*($C32^2*$D32)+(-3.7885*10^-12*($C32^2*$D32)^2)</f>
        <v>1.4998973499999999</v>
      </c>
      <c r="G32" s="2">
        <f>(C32/2/100)*(C32/2/100)*3.1416</f>
        <v>0.19635</v>
      </c>
    </row>
    <row r="33" spans="1:7" x14ac:dyDescent="0.25">
      <c r="A33" s="1"/>
      <c r="B33" s="1" t="s">
        <v>6</v>
      </c>
      <c r="C33" s="1">
        <v>51</v>
      </c>
      <c r="D33" s="18">
        <v>15</v>
      </c>
      <c r="E33" s="2">
        <f>IF($C33&lt;60,$F33-(0.413*$F33),(IF($C33&lt;80,$F33-(0.281*$F33),$F33-(0.171*$F33))))</f>
        <v>1.1251197722012187</v>
      </c>
      <c r="F33" s="2">
        <f>0.108337+4.6499*10^-5*($C33^2*$D33)+(-3.7885*10^-12*($C33^2*$D33)^2)</f>
        <v>1.9167287431025875</v>
      </c>
      <c r="G33" s="2">
        <f>(C33/2/100)*(C33/2/100)*3.1416</f>
        <v>0.20428253999999998</v>
      </c>
    </row>
    <row r="34" spans="1:7" x14ac:dyDescent="0.25">
      <c r="A34" s="1"/>
      <c r="B34" s="1" t="s">
        <v>6</v>
      </c>
      <c r="C34" s="1">
        <v>70</v>
      </c>
      <c r="D34" s="18">
        <v>25</v>
      </c>
      <c r="E34" s="2">
        <f>IF($C34&lt;60,$F34-(0.413*$F34),(IF($C34&lt;80,$F34-(0.281*$F34),$F34-(0.171*$F34))))</f>
        <v>4.1325339784281248</v>
      </c>
      <c r="F34" s="2">
        <f>0.108337+4.6499*10^-5*($C34^2*$D34)+(-3.7885*10^-12*($C34^2*$D34)^2)</f>
        <v>5.7476133218749998</v>
      </c>
      <c r="G34" s="2">
        <f>(C34/2/100)*(C34/2/100)*3.1416</f>
        <v>0.38484599999999997</v>
      </c>
    </row>
    <row r="35" spans="1:7" x14ac:dyDescent="0.25">
      <c r="A35" s="1"/>
      <c r="B35" s="1" t="s">
        <v>6</v>
      </c>
      <c r="C35" s="1">
        <v>55</v>
      </c>
      <c r="D35" s="18">
        <v>17</v>
      </c>
      <c r="E35" s="2">
        <f>IF($C35&lt;60,$F35-(0.413*$F35),(IF($C35&lt;80,$F35-(0.281*$F35),$F35-(0.171*$F35))))</f>
        <v>1.4613536819168593</v>
      </c>
      <c r="F35" s="2">
        <f>0.108337+4.6499*10^-5*($C35^2*$D35)+(-3.7885*10^-12*($C35^2*$D35)^2)</f>
        <v>2.4895292707271879</v>
      </c>
      <c r="G35" s="2">
        <f>(C35/2/100)*(C35/2/100)*3.1416</f>
        <v>0.23758350000000003</v>
      </c>
    </row>
    <row r="36" spans="1:7" x14ac:dyDescent="0.25">
      <c r="A36" s="1"/>
      <c r="B36" s="1" t="s">
        <v>6</v>
      </c>
      <c r="C36" s="1">
        <v>50</v>
      </c>
      <c r="D36" s="18">
        <v>15</v>
      </c>
      <c r="E36" s="2">
        <f>IF($C36&lt;60,$F36-(0.413*$F36),(IF($C36&lt;80,$F36-(0.281*$F36),$F36-(0.171*$F36))))</f>
        <v>1.0840257681406251</v>
      </c>
      <c r="F36" s="2">
        <f>0.108337+4.6499*10^-5*($C36^2*$D36)+(-3.7885*10^-12*($C36^2*$D36)^2)</f>
        <v>1.8467219218750002</v>
      </c>
      <c r="G36" s="2">
        <f>(C36/2/100)*(C36/2/100)*3.1416</f>
        <v>0.19635</v>
      </c>
    </row>
    <row r="37" spans="1:7" x14ac:dyDescent="0.25">
      <c r="A37" s="1"/>
      <c r="B37" s="1" t="s">
        <v>6</v>
      </c>
      <c r="C37" s="1">
        <v>50</v>
      </c>
      <c r="D37" s="1">
        <v>16</v>
      </c>
      <c r="E37" s="2">
        <f>IF($C37&lt;60,$F37-(0.413*$F37),(IF($C37&lt;80,$F37-(0.281*$F37),$F37-(0.171*$F37))))</f>
        <v>1.1518321798</v>
      </c>
      <c r="F37" s="2">
        <f>0.108337+4.6499*10^-5*($C37^2*$D37)+(-3.7885*10^-12*($C37^2*$D37)^2)</f>
        <v>1.9622354</v>
      </c>
      <c r="G37" s="2">
        <f>(C37/2/100)*(C37/2/100)*3.1416</f>
        <v>0.19635</v>
      </c>
    </row>
    <row r="38" spans="1:7" x14ac:dyDescent="0.25">
      <c r="A38" s="1"/>
      <c r="B38" s="1" t="s">
        <v>6</v>
      </c>
      <c r="C38" s="1">
        <v>50</v>
      </c>
      <c r="D38" s="1">
        <v>14</v>
      </c>
      <c r="E38" s="2">
        <f>IF($C38&lt;60,$F38-(0.413*$F38),(IF($C38&lt;80,$F38-(0.281*$F38),$F38-(0.171*$F38))))</f>
        <v>1.0161915583625001</v>
      </c>
      <c r="F38" s="2">
        <f>0.108337+4.6499*10^-5*($C38^2*$D38)+(-3.7885*10^-12*($C38^2*$D38)^2)</f>
        <v>1.7311610875000001</v>
      </c>
      <c r="G38" s="2">
        <f>(C38/2/100)*(C38/2/100)*3.1416</f>
        <v>0.19635</v>
      </c>
    </row>
    <row r="39" spans="1:7" x14ac:dyDescent="0.25">
      <c r="A39" s="1"/>
      <c r="B39" s="1" t="s">
        <v>6</v>
      </c>
      <c r="C39" s="1">
        <v>80</v>
      </c>
      <c r="D39" s="1">
        <v>20</v>
      </c>
      <c r="E39" s="2">
        <f>IF($C39&lt;60,$F39-(0.413*$F39),(IF($C39&lt;80,$F39-(0.281*$F39),$F39-(0.171*$F39))))</f>
        <v>4.9724565810639998</v>
      </c>
      <c r="F39" s="2">
        <f>0.108337+4.6499*10^-5*($C39^2*$D39)+(-3.7885*10^-12*($C39^2*$D39)^2)</f>
        <v>5.9981382160000001</v>
      </c>
      <c r="G39" s="2">
        <f>(C39/2/100)*(C39/2/100)*3.1416</f>
        <v>0.5026560000000001</v>
      </c>
    </row>
    <row r="40" spans="1:7" x14ac:dyDescent="0.25">
      <c r="A40" s="1"/>
      <c r="B40" s="1" t="s">
        <v>6</v>
      </c>
      <c r="C40" s="1">
        <v>52</v>
      </c>
      <c r="D40" s="1">
        <v>16</v>
      </c>
      <c r="E40" s="2">
        <f>IF($C40&lt;60,$F40-(0.413*$F40),(IF($C40&lt;80,$F40-(0.281*$F40),$F40-(0.171*$F40))))</f>
        <v>1.2403183920340375</v>
      </c>
      <c r="F40" s="2">
        <f>0.108337+4.6499*10^-5*($C40^2*$D40)+(-3.7885*10^-12*($C40^2*$D40)^2)</f>
        <v>2.1129785213527046</v>
      </c>
      <c r="G40" s="2">
        <f>(C40/2/100)*(C40/2/100)*3.1416</f>
        <v>0.21237216000000003</v>
      </c>
    </row>
    <row r="41" spans="1:7" x14ac:dyDescent="0.25">
      <c r="A41" s="1"/>
      <c r="B41" s="1" t="s">
        <v>6</v>
      </c>
      <c r="C41" s="1">
        <v>70</v>
      </c>
      <c r="D41" s="1">
        <v>20</v>
      </c>
      <c r="E41" s="2">
        <f>IF($C41&lt;60,$F41-(0.413*$F41),(IF($C41&lt;80,$F41-(0.281*$F41),$F41-(0.171*$F41))))</f>
        <v>3.3281462028739996</v>
      </c>
      <c r="F41" s="2">
        <f>0.108337+4.6499*10^-5*($C41^2*$D41)+(-3.7885*10^-12*($C41^2*$D41)^2)</f>
        <v>4.6288542459999995</v>
      </c>
      <c r="G41" s="2">
        <f>(C41/2/100)*(C41/2/100)*3.1416</f>
        <v>0.38484599999999997</v>
      </c>
    </row>
    <row r="42" spans="1:7" x14ac:dyDescent="0.25">
      <c r="A42" s="1"/>
      <c r="B42" s="1" t="s">
        <v>6</v>
      </c>
      <c r="C42" s="1">
        <v>50</v>
      </c>
      <c r="D42" s="1">
        <v>15</v>
      </c>
      <c r="E42" s="2">
        <f>IF($C42&lt;60,$F42-(0.413*$F42),(IF($C42&lt;80,$F42-(0.281*$F42),$F42-(0.171*$F42))))</f>
        <v>1.0840257681406251</v>
      </c>
      <c r="F42" s="2">
        <f>0.108337+4.6499*10^-5*($C42^2*$D42)+(-3.7885*10^-12*($C42^2*$D42)^2)</f>
        <v>1.8467219218750002</v>
      </c>
      <c r="G42" s="2">
        <f>(C42/2/100)*(C42/2/100)*3.1416</f>
        <v>0.19635</v>
      </c>
    </row>
    <row r="43" spans="1:7" x14ac:dyDescent="0.25">
      <c r="A43" s="1"/>
      <c r="B43" s="1" t="s">
        <v>6</v>
      </c>
      <c r="C43" s="1">
        <v>54</v>
      </c>
      <c r="D43" s="1">
        <v>10</v>
      </c>
      <c r="E43" s="2">
        <f>IF($C43&lt;60,$F43-(0.413*$F43),(IF($C43&lt;80,$F43-(0.281*$F43),$F43-(0.171*$F43))))</f>
        <v>0.85762253039659286</v>
      </c>
      <c r="F43" s="2">
        <f>0.108337+4.6499*10^-5*($C43^2*$D43)+(-3.7885*10^-12*($C43^2*$D43)^2)</f>
        <v>1.4610264572344001</v>
      </c>
      <c r="G43" s="2">
        <f>(C43/2/100)*(C43/2/100)*3.1416</f>
        <v>0.22902264000000003</v>
      </c>
    </row>
    <row r="44" spans="1:7" x14ac:dyDescent="0.25">
      <c r="A44" s="1"/>
      <c r="B44" s="1" t="s">
        <v>6</v>
      </c>
      <c r="C44" s="1">
        <v>52</v>
      </c>
      <c r="D44" s="1">
        <v>12</v>
      </c>
      <c r="E44" s="2">
        <f>IF($C44&lt;60,$F44-(0.413*$F44),(IF($C44&lt;80,$F44-(0.281*$F44),$F44-(0.171*$F44))))</f>
        <v>0.94691772558764609</v>
      </c>
      <c r="F44" s="2">
        <f>0.108337+4.6499*10^-5*($C44^2*$D44)+(-3.7885*10^-12*($C44^2*$D44)^2)</f>
        <v>1.6131477437608961</v>
      </c>
      <c r="G44" s="2">
        <f>(C44/2/100)*(C44/2/100)*3.1416</f>
        <v>0.21237216000000003</v>
      </c>
    </row>
    <row r="45" spans="1:7" x14ac:dyDescent="0.25">
      <c r="A45" s="1"/>
      <c r="B45" s="1" t="s">
        <v>6</v>
      </c>
      <c r="C45" s="1">
        <v>50</v>
      </c>
      <c r="D45" s="18">
        <v>12</v>
      </c>
      <c r="E45" s="2">
        <f>IF($C45&lt;60,$F45-(0.413*$F45),(IF($C45&lt;80,$F45-(0.281*$F45),$F45-(0.171*$F45))))</f>
        <v>0.88043974444999995</v>
      </c>
      <c r="F45" s="2">
        <f>0.108337+4.6499*10^-5*($C45^2*$D45)+(-3.7885*10^-12*($C45^2*$D45)^2)</f>
        <v>1.4998973499999999</v>
      </c>
      <c r="G45" s="2">
        <f>(C45/2/100)*(C45/2/100)*3.1416</f>
        <v>0.19635</v>
      </c>
    </row>
    <row r="46" spans="1:7" x14ac:dyDescent="0.25">
      <c r="A46" s="1"/>
      <c r="B46" s="1" t="s">
        <v>6</v>
      </c>
      <c r="C46" s="1">
        <v>60</v>
      </c>
      <c r="D46" s="18">
        <v>17</v>
      </c>
      <c r="E46" s="2">
        <f>IF($C46&lt;60,$F46-(0.413*$F46),(IF($C46&lt;80,$F46-(0.281*$F46),$F46-(0.171*$F46))))</f>
        <v>2.1137781782026401</v>
      </c>
      <c r="F46" s="2">
        <f>0.108337+4.6499*10^-5*($C46^2*$D46)+(-3.7885*10^-12*($C46^2*$D46)^2)</f>
        <v>2.9398862005600006</v>
      </c>
      <c r="G46" s="2">
        <f>(C46/2/100)*(C46/2/100)*3.1416</f>
        <v>0.282744</v>
      </c>
    </row>
    <row r="47" spans="1:7" x14ac:dyDescent="0.25">
      <c r="A47" s="1"/>
      <c r="B47" s="1" t="s">
        <v>6</v>
      </c>
      <c r="C47" s="1">
        <v>50</v>
      </c>
      <c r="D47" s="18">
        <v>16</v>
      </c>
      <c r="E47" s="2">
        <f>IF($C47&lt;60,$F47-(0.413*$F47),(IF($C47&lt;80,$F47-(0.281*$F47),$F47-(0.171*$F47))))</f>
        <v>1.1518321798</v>
      </c>
      <c r="F47" s="2">
        <f>0.108337+4.6499*10^-5*($C47^2*$D47)+(-3.7885*10^-12*($C47^2*$D47)^2)</f>
        <v>1.9622354</v>
      </c>
      <c r="G47" s="2">
        <f>(C47/2/100)*(C47/2/100)*3.1416</f>
        <v>0.19635</v>
      </c>
    </row>
    <row r="48" spans="1:7" x14ac:dyDescent="0.25">
      <c r="A48" s="1"/>
      <c r="B48" s="1" t="s">
        <v>6</v>
      </c>
      <c r="C48" s="1">
        <v>48</v>
      </c>
      <c r="D48" s="18">
        <v>16</v>
      </c>
      <c r="E48" s="2">
        <f>IF($C48&lt;60,$F48-(0.413*$F48),(IF($C48&lt;80,$F48-(0.281*$F48),$F48-(0.171*$F48))))</f>
        <v>1.0667713815555477</v>
      </c>
      <c r="F48" s="2">
        <f>0.108337+4.6499*10^-5*($C48^2*$D48)+(-3.7885*10^-12*($C48^2*$D48)^2)</f>
        <v>1.8173277368919039</v>
      </c>
      <c r="G48" s="2">
        <f>(C48/2/100)*(C48/2/100)*3.1416</f>
        <v>0.18095616</v>
      </c>
    </row>
    <row r="49" spans="1:7" x14ac:dyDescent="0.25">
      <c r="A49" s="1"/>
      <c r="B49" s="1" t="s">
        <v>6</v>
      </c>
      <c r="C49" s="1">
        <v>52</v>
      </c>
      <c r="D49" s="18">
        <v>12</v>
      </c>
      <c r="E49" s="2">
        <f>IF($C49&lt;60,$F49-(0.413*$F49),(IF($C49&lt;80,$F49-(0.281*$F49),$F49-(0.171*$F49))))</f>
        <v>0.94691772558764609</v>
      </c>
      <c r="F49" s="2">
        <f>0.108337+4.6499*10^-5*($C49^2*$D49)+(-3.7885*10^-12*($C49^2*$D49)^2)</f>
        <v>1.6131477437608961</v>
      </c>
      <c r="G49" s="2">
        <f>(C49/2/100)*(C49/2/100)*3.1416</f>
        <v>0.21237216000000003</v>
      </c>
    </row>
    <row r="50" spans="1:7" x14ac:dyDescent="0.25">
      <c r="A50" s="1"/>
      <c r="B50" s="1" t="s">
        <v>6</v>
      </c>
      <c r="C50" s="1">
        <v>70</v>
      </c>
      <c r="D50" s="18">
        <v>16</v>
      </c>
      <c r="E50" s="2">
        <f>IF($C50&lt;60,$F50-(0.413*$F50),(IF($C50&lt;80,$F50-(0.281*$F50),$F50-(0.171*$F50))))</f>
        <v>2.6822815249993601</v>
      </c>
      <c r="F50" s="2">
        <f>0.108337+4.6499*10^-5*($C50^2*$D50)+(-3.7885*10^-12*($C50^2*$D50)^2)</f>
        <v>3.7305723574400007</v>
      </c>
      <c r="G50" s="2">
        <f>(C50/2/100)*(C50/2/100)*3.1416</f>
        <v>0.38484599999999997</v>
      </c>
    </row>
    <row r="51" spans="1:7" x14ac:dyDescent="0.25">
      <c r="A51" s="1"/>
      <c r="B51" s="1" t="s">
        <v>6</v>
      </c>
      <c r="C51" s="1">
        <v>50</v>
      </c>
      <c r="D51" s="18">
        <v>17</v>
      </c>
      <c r="E51" s="2">
        <f>IF($C51&lt;60,$F51-(0.413*$F51),(IF($C51&lt;80,$F51-(0.281*$F51),$F51-(0.171*$F51))))</f>
        <v>1.2196107933406253</v>
      </c>
      <c r="F51" s="2">
        <f>0.108337+4.6499*10^-5*($C51^2*$D51)+(-3.7885*10^-12*($C51^2*$D51)^2)</f>
        <v>2.0777015218750003</v>
      </c>
      <c r="G51" s="2">
        <f>(C51/2/100)*(C51/2/100)*3.1416</f>
        <v>0.19635</v>
      </c>
    </row>
    <row r="52" spans="1:7" x14ac:dyDescent="0.25">
      <c r="A52" s="1"/>
      <c r="B52" s="1" t="s">
        <v>6</v>
      </c>
      <c r="C52" s="1">
        <v>50</v>
      </c>
      <c r="D52" s="18">
        <v>18</v>
      </c>
      <c r="E52" s="2">
        <f>IF($C52&lt;60,$F52-(0.413*$F52),(IF($C52&lt;80,$F52-(0.281*$F52),$F52-(0.171*$F52))))</f>
        <v>1.2873616087625002</v>
      </c>
      <c r="F52" s="2">
        <f>0.108337+4.6499*10^-5*($C52^2*$D52)+(-3.7885*10^-12*($C52^2*$D52)^2)</f>
        <v>2.1931202875000002</v>
      </c>
      <c r="G52" s="2">
        <f>(C52/2/100)*(C52/2/100)*3.1416</f>
        <v>0.19635</v>
      </c>
    </row>
    <row r="53" spans="1:7" x14ac:dyDescent="0.25">
      <c r="A53" s="1"/>
      <c r="B53" s="1" t="s">
        <v>6</v>
      </c>
      <c r="C53" s="1">
        <v>53</v>
      </c>
      <c r="D53" s="1">
        <v>22</v>
      </c>
      <c r="E53" s="2">
        <f>IF($C53&lt;60,$F53-(0.413*$F53),(IF($C53&lt;80,$F53-(0.281*$F53),$F53-(0.171*$F53))))</f>
        <v>1.7418719873363213</v>
      </c>
      <c r="F53" s="2">
        <f>0.108337+4.6499*10^-5*($C53^2*$D53)+(-3.7885*10^-12*($C53^2*$D53)^2)</f>
        <v>2.9674139477620463</v>
      </c>
      <c r="G53" s="2">
        <f>(C53/2/100)*(C53/2/100)*3.1416</f>
        <v>0.22061886000000003</v>
      </c>
    </row>
    <row r="54" spans="1:7" x14ac:dyDescent="0.25">
      <c r="A54" s="1"/>
      <c r="B54" s="1" t="s">
        <v>6</v>
      </c>
      <c r="C54" s="1">
        <v>50</v>
      </c>
      <c r="D54" s="1">
        <v>20</v>
      </c>
      <c r="E54" s="2">
        <f>IF($C54&lt;60,$F54-(0.413*$F54),(IF($C54&lt;80,$F54-(0.281*$F54),$F54-(0.171*$F54))))</f>
        <v>1.4227798452500005</v>
      </c>
      <c r="F54" s="2">
        <f>0.108337+4.6499*10^-5*($C54^2*$D54)+(-3.7885*10^-12*($C54^2*$D54)^2)</f>
        <v>2.4238157500000006</v>
      </c>
      <c r="G54" s="2">
        <f>(C54/2/100)*(C54/2/100)*3.1416</f>
        <v>0.19635</v>
      </c>
    </row>
    <row r="55" spans="1:7" x14ac:dyDescent="0.25">
      <c r="A55" s="1"/>
      <c r="B55" s="1" t="s">
        <v>6</v>
      </c>
      <c r="C55" s="1">
        <v>70</v>
      </c>
      <c r="D55" s="1">
        <v>22</v>
      </c>
      <c r="E55" s="2">
        <f>IF($C55&lt;60,$F55-(0.413*$F55),(IF($C55&lt;80,$F55-(0.281*$F55),$F55-(0.171*$F55))))</f>
        <v>3.6502937226675396</v>
      </c>
      <c r="F55" s="2">
        <f>0.108337+4.6499*10^-5*($C55^2*$D55)+(-3.7885*10^-12*($C55^2*$D55)^2)</f>
        <v>5.07690364766</v>
      </c>
      <c r="G55" s="2">
        <f>(C55/2/100)*(C55/2/100)*3.1416</f>
        <v>0.38484599999999997</v>
      </c>
    </row>
    <row r="56" spans="1:7" x14ac:dyDescent="0.25">
      <c r="A56" s="1"/>
      <c r="B56" s="1" t="s">
        <v>6</v>
      </c>
      <c r="C56" s="1">
        <v>70</v>
      </c>
      <c r="D56" s="1">
        <v>22</v>
      </c>
      <c r="E56" s="2">
        <f>IF($C56&lt;60,$F56-(0.413*$F56),(IF($C56&lt;80,$F56-(0.281*$F56),$F56-(0.171*$F56))))</f>
        <v>3.6502937226675396</v>
      </c>
      <c r="F56" s="2">
        <f>0.108337+4.6499*10^-5*($C56^2*$D56)+(-3.7885*10^-12*($C56^2*$D56)^2)</f>
        <v>5.07690364766</v>
      </c>
      <c r="G56" s="2">
        <f>(C56/2/100)*(C56/2/100)*3.1416</f>
        <v>0.38484599999999997</v>
      </c>
    </row>
    <row r="57" spans="1:7" x14ac:dyDescent="0.25">
      <c r="A57" s="1"/>
      <c r="B57" s="1" t="s">
        <v>6</v>
      </c>
      <c r="C57" s="1">
        <v>52</v>
      </c>
      <c r="D57" s="1">
        <v>18</v>
      </c>
      <c r="E57" s="2">
        <f>IF($C57&lt;60,$F57-(0.413*$F57),(IF($C57&lt;80,$F57-(0.281*$F57),$F57-(0.171*$F57))))</f>
        <v>1.3868236060542039</v>
      </c>
      <c r="F57" s="2">
        <f>0.108337+4.6499*10^-5*($C57^2*$D57)+(-3.7885*10^-12*($C57^2*$D57)^2)</f>
        <v>2.3625615094620165</v>
      </c>
      <c r="G57" s="2">
        <f>(C57/2/100)*(C57/2/100)*3.1416</f>
        <v>0.21237216000000003</v>
      </c>
    </row>
    <row r="58" spans="1:7" x14ac:dyDescent="0.25">
      <c r="A58" s="1"/>
      <c r="B58" s="1" t="s">
        <v>6</v>
      </c>
      <c r="C58" s="1">
        <v>50</v>
      </c>
      <c r="D58" s="18">
        <v>16</v>
      </c>
      <c r="E58" s="2">
        <f>IF($C58&lt;60,$F58-(0.413*$F58),(IF($C58&lt;80,$F58-(0.281*$F58),$F58-(0.171*$F58))))</f>
        <v>1.1518321798</v>
      </c>
      <c r="F58" s="2">
        <f>0.108337+4.6499*10^-5*($C58^2*$D58)+(-3.7885*10^-12*($C58^2*$D58)^2)</f>
        <v>1.9622354</v>
      </c>
      <c r="G58" s="2">
        <f>(C58/2/100)*(C58/2/100)*3.1416</f>
        <v>0.19635</v>
      </c>
    </row>
    <row r="59" spans="1:7" x14ac:dyDescent="0.25">
      <c r="A59" s="1"/>
      <c r="B59" s="1" t="s">
        <v>6</v>
      </c>
      <c r="C59" s="1">
        <v>50</v>
      </c>
      <c r="D59" s="18">
        <v>17</v>
      </c>
      <c r="E59" s="2">
        <f>IF($C59&lt;60,$F59-(0.413*$F59),(IF($C59&lt;80,$F59-(0.281*$F59),$F59-(0.171*$F59))))</f>
        <v>1.2196107933406253</v>
      </c>
      <c r="F59" s="2">
        <f>0.108337+4.6499*10^-5*($C59^2*$D59)+(-3.7885*10^-12*($C59^2*$D59)^2)</f>
        <v>2.0777015218750003</v>
      </c>
      <c r="G59" s="2">
        <f>(C59/2/100)*(C59/2/100)*3.1416</f>
        <v>0.19635</v>
      </c>
    </row>
    <row r="60" spans="1:7" x14ac:dyDescent="0.25">
      <c r="A60" s="1"/>
      <c r="B60" s="1" t="s">
        <v>6</v>
      </c>
      <c r="C60" s="1">
        <v>51</v>
      </c>
      <c r="D60" s="18">
        <v>17</v>
      </c>
      <c r="E60" s="2">
        <f>IF($C60&lt;60,$F60-(0.413*$F60),(IF($C60&lt;80,$F60-(0.281*$F60),$F60-(0.171*$F60))))</f>
        <v>1.2661450431400993</v>
      </c>
      <c r="F60" s="2">
        <f>0.108337+4.6499*10^-5*($C60^2*$D60)+(-3.7885*10^-12*($C60^2*$D60)^2)</f>
        <v>2.156976223407324</v>
      </c>
      <c r="G60" s="2">
        <f>(C60/2/100)*(C60/2/100)*3.1416</f>
        <v>0.20428253999999998</v>
      </c>
    </row>
    <row r="61" spans="1:7" x14ac:dyDescent="0.25">
      <c r="A61" s="1"/>
      <c r="B61" s="1" t="s">
        <v>6</v>
      </c>
      <c r="C61" s="1">
        <v>60</v>
      </c>
      <c r="D61" s="18">
        <v>20</v>
      </c>
      <c r="E61" s="2">
        <f>IF($C61&lt;60,$F61-(0.413*$F61),(IF($C61&lt;80,$F61-(0.281*$F61),$F61-(0.171*$F61))))</f>
        <v>2.4709336741039998</v>
      </c>
      <c r="F61" s="2">
        <f>0.108337+4.6499*10^-5*($C61^2*$D61)+(-3.7885*10^-12*($C61^2*$D61)^2)</f>
        <v>3.436625416</v>
      </c>
      <c r="G61" s="2">
        <f>(C61/2/100)*(C61/2/100)*3.1416</f>
        <v>0.282744</v>
      </c>
    </row>
    <row r="62" spans="1:7" x14ac:dyDescent="0.25">
      <c r="A62" s="1"/>
      <c r="B62" s="1" t="s">
        <v>6</v>
      </c>
      <c r="C62" s="1">
        <v>55</v>
      </c>
      <c r="D62" s="1">
        <v>18</v>
      </c>
      <c r="E62" s="2">
        <f>IF($C62&lt;60,$F62-(0.413*$F62),(IF($C62&lt;80,$F62-(0.281*$F62),$F62-(0.171*$F62))))</f>
        <v>1.5432085572927765</v>
      </c>
      <c r="F62" s="2">
        <f>0.108337+4.6499*10^-5*($C62^2*$D62)+(-3.7885*10^-12*($C62^2*$D62)^2)</f>
        <v>2.6289753957287503</v>
      </c>
      <c r="G62" s="2">
        <f>(C62/2/100)*(C62/2/100)*3.1416</f>
        <v>0.23758350000000003</v>
      </c>
    </row>
    <row r="63" spans="1:7" x14ac:dyDescent="0.25">
      <c r="A63" s="1"/>
      <c r="B63" s="1" t="s">
        <v>6</v>
      </c>
      <c r="C63" s="1">
        <v>54</v>
      </c>
      <c r="D63" s="1">
        <v>18</v>
      </c>
      <c r="E63" s="2">
        <f>IF($C63&lt;60,$F63-(0.413*$F63),(IF($C63&lt;80,$F63-(0.281*$F63),$F63-(0.171*$F63))))</f>
        <v>1.4901225290897608</v>
      </c>
      <c r="F63" s="2">
        <f>0.108337+4.6499*10^-5*($C63^2*$D63)+(-3.7885*10^-12*($C63^2*$D63)^2)</f>
        <v>2.5385392318394562</v>
      </c>
      <c r="G63" s="2">
        <f>(C63/2/100)*(C63/2/100)*3.1416</f>
        <v>0.22902264000000003</v>
      </c>
    </row>
    <row r="64" spans="1:7" x14ac:dyDescent="0.25">
      <c r="A64" s="1"/>
      <c r="B64" s="1" t="s">
        <v>6</v>
      </c>
      <c r="C64" s="1">
        <v>60</v>
      </c>
      <c r="D64" s="1">
        <v>20</v>
      </c>
      <c r="E64" s="2">
        <f>IF($C64&lt;60,$F64-(0.413*$F64),(IF($C64&lt;80,$F64-(0.281*$F64),$F64-(0.171*$F64))))</f>
        <v>2.4709336741039998</v>
      </c>
      <c r="F64" s="2">
        <f>0.108337+4.6499*10^-5*($C64^2*$D64)+(-3.7885*10^-12*($C64^2*$D64)^2)</f>
        <v>3.436625416</v>
      </c>
      <c r="G64" s="2">
        <f>(C64/2/100)*(C64/2/100)*3.1416</f>
        <v>0.282744</v>
      </c>
    </row>
    <row r="65" spans="1:7" x14ac:dyDescent="0.25">
      <c r="A65" s="1"/>
      <c r="B65" s="1" t="s">
        <v>6</v>
      </c>
      <c r="C65" s="1">
        <v>60</v>
      </c>
      <c r="D65" s="1">
        <v>14</v>
      </c>
      <c r="E65" s="2">
        <f>IF($C65&lt;60,$F65-(0.413*$F65),(IF($C65&lt;80,$F65-(0.281*$F65),$F65-(0.171*$F65))))</f>
        <v>1.7559872435609603</v>
      </c>
      <c r="F65" s="2">
        <f>0.108337+4.6499*10^-5*($C65^2*$D65)+(-3.7885*10^-12*($C65^2*$D65)^2)</f>
        <v>2.4422632038400005</v>
      </c>
      <c r="G65" s="2">
        <f>(C65/2/100)*(C65/2/100)*3.1416</f>
        <v>0.282744</v>
      </c>
    </row>
    <row r="66" spans="1:7" x14ac:dyDescent="0.25">
      <c r="A66" s="1"/>
      <c r="B66" s="1" t="s">
        <v>6</v>
      </c>
      <c r="C66" s="1">
        <v>70</v>
      </c>
      <c r="D66" s="1">
        <v>17</v>
      </c>
      <c r="E66" s="2">
        <f>IF($C66&lt;60,$F66-(0.413*$F66),(IF($C66&lt;80,$F66-(0.281*$F66),$F66-(0.171*$F66))))</f>
        <v>2.843943899253965</v>
      </c>
      <c r="F66" s="2">
        <f>0.108337+4.6499*10^-5*($C66^2*$D66)+(-3.7885*10^-12*($C66^2*$D66)^2)</f>
        <v>3.955415715235</v>
      </c>
      <c r="G66" s="2">
        <f>(C66/2/100)*(C66/2/100)*3.1416</f>
        <v>0.38484599999999997</v>
      </c>
    </row>
    <row r="67" spans="1:7" x14ac:dyDescent="0.25">
      <c r="A67" s="1"/>
      <c r="B67" s="1" t="s">
        <v>6</v>
      </c>
      <c r="C67" s="1">
        <v>50</v>
      </c>
      <c r="D67" s="1">
        <v>12</v>
      </c>
      <c r="E67" s="2">
        <f>IF($C67&lt;60,$F67-(0.413*$F67),(IF($C67&lt;80,$F67-(0.281*$F67),$F67-(0.171*$F67))))</f>
        <v>0.88043974444999995</v>
      </c>
      <c r="F67" s="2">
        <f>0.108337+4.6499*10^-5*($C67^2*$D67)+(-3.7885*10^-12*($C67^2*$D67)^2)</f>
        <v>1.4998973499999999</v>
      </c>
      <c r="G67" s="2">
        <f>(C67/2/100)*(C67/2/100)*3.1416</f>
        <v>0.19635</v>
      </c>
    </row>
    <row r="68" spans="1:7" x14ac:dyDescent="0.25">
      <c r="A68" s="1"/>
      <c r="B68" s="1" t="s">
        <v>6</v>
      </c>
      <c r="C68" s="1">
        <v>55</v>
      </c>
      <c r="D68" s="1">
        <v>16</v>
      </c>
      <c r="E68" s="2">
        <f>IF($C68&lt;60,$F68-(0.413*$F68),(IF($C68&lt;80,$F68-(0.281*$F68),$F68-(0.171*$F68))))</f>
        <v>1.3794581073152803</v>
      </c>
      <c r="F68" s="2">
        <f>0.108337+4.6499*10^-5*($C68^2*$D68)+(-3.7885*10^-12*($C68^2*$D68)^2)</f>
        <v>2.3500138114400002</v>
      </c>
      <c r="G68" s="2">
        <f>(C68/2/100)*(C68/2/100)*3.1416</f>
        <v>0.23758350000000003</v>
      </c>
    </row>
    <row r="69" spans="1:7" x14ac:dyDescent="0.25">
      <c r="A69" s="1"/>
      <c r="B69" s="1" t="s">
        <v>6</v>
      </c>
      <c r="C69" s="1">
        <v>60</v>
      </c>
      <c r="D69" s="18">
        <v>17</v>
      </c>
      <c r="E69" s="2">
        <f>IF($C69&lt;60,$F69-(0.413*$F69),(IF($C69&lt;80,$F69-(0.281*$F69),$F69-(0.171*$F69))))</f>
        <v>2.1137781782026401</v>
      </c>
      <c r="F69" s="2">
        <f>0.108337+4.6499*10^-5*($C69^2*$D69)+(-3.7885*10^-12*($C69^2*$D69)^2)</f>
        <v>2.9398862005600006</v>
      </c>
      <c r="G69" s="2">
        <f>(C69/2/100)*(C69/2/100)*3.1416</f>
        <v>0.282744</v>
      </c>
    </row>
    <row r="70" spans="1:7" x14ac:dyDescent="0.25">
      <c r="A70" s="1"/>
      <c r="B70" s="1" t="s">
        <v>6</v>
      </c>
      <c r="C70" s="1">
        <v>55</v>
      </c>
      <c r="D70" s="18">
        <v>18</v>
      </c>
      <c r="E70" s="2">
        <f>IF($C70&lt;60,$F70-(0.413*$F70),(IF($C70&lt;80,$F70-(0.281*$F70),$F70-(0.171*$F70))))</f>
        <v>1.5432085572927765</v>
      </c>
      <c r="F70" s="2">
        <f>0.108337+4.6499*10^-5*($C70^2*$D70)+(-3.7885*10^-12*($C70^2*$D70)^2)</f>
        <v>2.6289753957287503</v>
      </c>
      <c r="G70" s="2">
        <f>(C70/2/100)*(C70/2/100)*3.1416</f>
        <v>0.23758350000000003</v>
      </c>
    </row>
    <row r="71" spans="1:7" x14ac:dyDescent="0.25">
      <c r="A71" s="1"/>
      <c r="B71" s="1" t="s">
        <v>6</v>
      </c>
      <c r="C71" s="1">
        <v>60</v>
      </c>
      <c r="D71" s="18">
        <v>17</v>
      </c>
      <c r="E71" s="2">
        <f>IF($C71&lt;60,$F71-(0.413*$F71),(IF($C71&lt;80,$F71-(0.281*$F71),$F71-(0.171*$F71))))</f>
        <v>2.1137781782026401</v>
      </c>
      <c r="F71" s="2">
        <f>0.108337+4.6499*10^-5*($C71^2*$D71)+(-3.7885*10^-12*($C71^2*$D71)^2)</f>
        <v>2.9398862005600006</v>
      </c>
      <c r="G71" s="2">
        <f>(C71/2/100)*(C71/2/100)*3.1416</f>
        <v>0.282744</v>
      </c>
    </row>
    <row r="72" spans="1:7" x14ac:dyDescent="0.25">
      <c r="A72" s="1"/>
      <c r="B72" s="1" t="s">
        <v>6</v>
      </c>
      <c r="C72" s="1">
        <v>53</v>
      </c>
      <c r="D72" s="18">
        <v>18</v>
      </c>
      <c r="E72" s="2">
        <f>IF($C72&lt;60,$F72-(0.413*$F72),(IF($C72&lt;80,$F72-(0.281*$F72),$F72-(0.171*$F72))))</f>
        <v>1.4379939036245788</v>
      </c>
      <c r="F72" s="2">
        <f>0.108337+4.6499*10^-5*($C72^2*$D72)+(-3.7885*10^-12*($C72^2*$D72)^2)</f>
        <v>2.4497340777250063</v>
      </c>
      <c r="G72" s="2">
        <f>(C72/2/100)*(C72/2/100)*3.1416</f>
        <v>0.22061886000000003</v>
      </c>
    </row>
    <row r="73" spans="1:7" x14ac:dyDescent="0.25">
      <c r="A73" s="1"/>
      <c r="B73" s="1" t="s">
        <v>6</v>
      </c>
      <c r="C73" s="1">
        <v>70</v>
      </c>
      <c r="D73" s="1">
        <v>20</v>
      </c>
      <c r="E73" s="2">
        <f>IF($C73&lt;60,$F73-(0.413*$F73),(IF($C73&lt;80,$F73-(0.281*$F73),$F73-(0.171*$F73))))</f>
        <v>3.3281462028739996</v>
      </c>
      <c r="F73" s="2">
        <f>0.108337+4.6499*10^-5*($C73^2*$D73)+(-3.7885*10^-12*($C73^2*$D73)^2)</f>
        <v>4.6288542459999995</v>
      </c>
      <c r="G73" s="2">
        <f>(C73/2/100)*(C73/2/100)*3.1416</f>
        <v>0.38484599999999997</v>
      </c>
    </row>
    <row r="74" spans="1:7" x14ac:dyDescent="0.25">
      <c r="A74" s="1"/>
      <c r="B74" s="1" t="s">
        <v>6</v>
      </c>
      <c r="C74" s="1">
        <v>52</v>
      </c>
      <c r="D74" s="1">
        <v>16</v>
      </c>
      <c r="E74" s="2">
        <f>IF($C74&lt;60,$F74-(0.413*$F74),(IF($C74&lt;80,$F74-(0.281*$F74),$F74-(0.171*$F74))))</f>
        <v>1.2403183920340375</v>
      </c>
      <c r="F74" s="2">
        <f>0.108337+4.6499*10^-5*($C74^2*$D74)+(-3.7885*10^-12*($C74^2*$D74)^2)</f>
        <v>2.1129785213527046</v>
      </c>
      <c r="G74" s="2">
        <f>(C74/2/100)*(C74/2/100)*3.1416</f>
        <v>0.21237216000000003</v>
      </c>
    </row>
    <row r="75" spans="1:7" x14ac:dyDescent="0.25">
      <c r="A75" s="1"/>
      <c r="B75" s="1" t="s">
        <v>6</v>
      </c>
      <c r="C75" s="1">
        <v>70</v>
      </c>
      <c r="D75" s="1">
        <v>19</v>
      </c>
      <c r="E75" s="2">
        <f>IF($C75&lt;60,$F75-(0.413*$F75),(IF($C75&lt;80,$F75-(0.281*$F75),$F75-(0.171*$F75))))</f>
        <v>3.1668762381912852</v>
      </c>
      <c r="F75" s="2">
        <f>0.108337+4.6499*10^-5*($C75^2*$D75)+(-3.7885*10^-12*($C75^2*$D75)^2)</f>
        <v>4.4045566595150003</v>
      </c>
      <c r="G75" s="2">
        <f>(C75/2/100)*(C75/2/100)*3.1416</f>
        <v>0.38484599999999997</v>
      </c>
    </row>
    <row r="76" spans="1:7" x14ac:dyDescent="0.25">
      <c r="A76" s="1"/>
      <c r="B76" s="1" t="s">
        <v>6</v>
      </c>
      <c r="C76" s="1">
        <v>62</v>
      </c>
      <c r="D76" s="1">
        <v>15</v>
      </c>
      <c r="E76" s="2">
        <f>IF($C76&lt;60,$F76-(0.413*$F76),(IF($C76&lt;80,$F76-(0.281*$F76),$F76-(0.171*$F76))))</f>
        <v>1.9965722668658787</v>
      </c>
      <c r="F76" s="2">
        <f>0.108337+4.6499*10^-5*($C76^2*$D76)+(-3.7885*10^-12*($C76^2*$D76)^2)</f>
        <v>2.7768738064894003</v>
      </c>
      <c r="G76" s="2">
        <f>(C76/2/100)*(C76/2/100)*3.1416</f>
        <v>0.30190776000000002</v>
      </c>
    </row>
    <row r="77" spans="1:7" x14ac:dyDescent="0.25">
      <c r="A77" s="1"/>
      <c r="B77" s="1" t="s">
        <v>6</v>
      </c>
      <c r="C77" s="1">
        <v>65</v>
      </c>
      <c r="D77" s="1">
        <v>20</v>
      </c>
      <c r="E77" s="2">
        <f>IF($C77&lt;60,$F77-(0.413*$F77),(IF($C77&lt;80,$F77-(0.281*$F77),$F77-(0.171*$F77))))</f>
        <v>2.8835147456071253</v>
      </c>
      <c r="F77" s="2">
        <f>0.108337+4.6499*10^-5*($C77^2*$D77)+(-3.7885*10^-12*($C77^2*$D77)^2)</f>
        <v>4.0104516628750009</v>
      </c>
      <c r="G77" s="2">
        <f>(C77/2/100)*(C77/2/100)*3.1416</f>
        <v>0.3318315</v>
      </c>
    </row>
    <row r="78" spans="1:7" x14ac:dyDescent="0.25">
      <c r="A78" s="1"/>
      <c r="B78" s="1" t="s">
        <v>6</v>
      </c>
      <c r="C78" s="1">
        <v>50</v>
      </c>
      <c r="D78" s="1">
        <v>19</v>
      </c>
      <c r="E78" s="2">
        <f>IF($C78&lt;60,$F78-(0.413*$F78),(IF($C78&lt;80,$F78-(0.281*$F78),$F78-(0.171*$F78))))</f>
        <v>1.3550846260656253</v>
      </c>
      <c r="F78" s="2">
        <f>0.108337+4.6499*10^-5*($C78^2*$D78)+(-3.7885*10^-12*($C78^2*$D78)^2)</f>
        <v>2.3084916968750004</v>
      </c>
      <c r="G78" s="2">
        <f>(C78/2/100)*(C78/2/100)*3.1416</f>
        <v>0.19635</v>
      </c>
    </row>
    <row r="79" spans="1:7" x14ac:dyDescent="0.25">
      <c r="A79" s="1"/>
      <c r="B79" s="1" t="s">
        <v>6</v>
      </c>
      <c r="C79" s="1">
        <v>43</v>
      </c>
      <c r="D79" s="1">
        <v>10</v>
      </c>
      <c r="E79" s="2">
        <f>IF($C79&lt;60,$F79-(0.413*$F79),(IF($C79&lt;80,$F79-(0.281*$F79),$F79-(0.171*$F79))))</f>
        <v>0.56751647048055509</v>
      </c>
      <c r="F79" s="2">
        <f>0.108337+4.6499*10^-5*($C79^2*$D79)+(-3.7885*10^-12*($C79^2*$D79)^2)</f>
        <v>0.96680829724115003</v>
      </c>
      <c r="G79" s="2">
        <f>(C79/2/100)*(C79/2/100)*3.1416</f>
        <v>0.14522046</v>
      </c>
    </row>
    <row r="80" spans="1:7" x14ac:dyDescent="0.25">
      <c r="A80" s="1"/>
      <c r="B80" s="1" t="s">
        <v>6</v>
      </c>
      <c r="C80" s="1">
        <v>30</v>
      </c>
      <c r="D80" s="1">
        <v>10</v>
      </c>
      <c r="E80" s="2">
        <f>IF($C80&lt;60,$F80-(0.413*$F80),(IF($C80&lt;80,$F80-(0.281*$F80),$F80-(0.171*$F80))))</f>
        <v>0.30906790419050001</v>
      </c>
      <c r="F80" s="2">
        <f>0.108337+4.6499*10^-5*($C80^2*$D80)+(-3.7885*10^-12*($C80^2*$D80)^2)</f>
        <v>0.52652113150000002</v>
      </c>
      <c r="G80" s="2">
        <f>(C80/2/100)*(C80/2/100)*3.1416</f>
        <v>7.0685999999999999E-2</v>
      </c>
    </row>
    <row r="81" spans="1:7" x14ac:dyDescent="0.25">
      <c r="A81" s="1"/>
      <c r="B81" s="1" t="s">
        <v>6</v>
      </c>
      <c r="C81" s="1">
        <v>56</v>
      </c>
      <c r="D81" s="1">
        <v>18</v>
      </c>
      <c r="E81" s="2">
        <f>IF($C81&lt;60,$F81-(0.413*$F81),(IF($C81&lt;80,$F81-(0.281*$F81),$F81-(0.171*$F81))))</f>
        <v>1.5972510457839979</v>
      </c>
      <c r="F81" s="2">
        <f>0.108337+4.6499*10^-5*($C81^2*$D81)+(-3.7885*10^-12*($C81^2*$D81)^2)</f>
        <v>2.721040963856896</v>
      </c>
      <c r="G81" s="2">
        <f t="shared" ref="G81:G129" si="0">(C81/2/100)*(C81/2/100)*3.1416</f>
        <v>0.24630144000000004</v>
      </c>
    </row>
    <row r="82" spans="1:7" x14ac:dyDescent="0.25">
      <c r="A82" s="1"/>
      <c r="B82" s="1" t="s">
        <v>6</v>
      </c>
      <c r="C82" s="1">
        <v>58</v>
      </c>
      <c r="D82" s="1">
        <v>12</v>
      </c>
      <c r="E82" s="2">
        <f>IF($C82&lt;60,$F82-(0.413*$F82),(IF($C82&lt;80,$F82-(0.281*$F82),$F82-(0.171*$F82))))</f>
        <v>1.1618109364921252</v>
      </c>
      <c r="F82" s="2">
        <f>0.108337+4.6499*10^-5*($C82^2*$D82)+(-3.7885*10^-12*($C82^2*$D82)^2)</f>
        <v>1.9792349855061759</v>
      </c>
      <c r="G82" s="2">
        <f t="shared" si="0"/>
        <v>0.26420855999999998</v>
      </c>
    </row>
    <row r="83" spans="1:7" x14ac:dyDescent="0.25">
      <c r="A83" s="1"/>
      <c r="B83" s="1" t="s">
        <v>6</v>
      </c>
      <c r="C83" s="1">
        <v>55</v>
      </c>
      <c r="D83" s="1">
        <v>16</v>
      </c>
      <c r="E83" s="2">
        <f>IF($C83&lt;60,$F83-(0.413*$F83),(IF($C83&lt;80,$F83-(0.281*$F83),$F83-(0.171*$F83))))</f>
        <v>1.3794581073152803</v>
      </c>
      <c r="F83" s="2">
        <f>0.108337+4.6499*10^-5*($C83^2*$D83)+(-3.7885*10^-12*($C83^2*$D83)^2)</f>
        <v>2.3500138114400002</v>
      </c>
      <c r="G83" s="2">
        <f t="shared" si="0"/>
        <v>0.23758350000000003</v>
      </c>
    </row>
    <row r="84" spans="1:7" x14ac:dyDescent="0.25">
      <c r="A84" s="1"/>
      <c r="B84" s="1" t="s">
        <v>6</v>
      </c>
      <c r="C84" s="1">
        <v>60</v>
      </c>
      <c r="D84" s="1">
        <v>18</v>
      </c>
      <c r="E84" s="2">
        <f>IF($C84&lt;60,$F84-(0.413*$F84),(IF($C84&lt;80,$F84-(0.281*$F84),$F84-(0.171*$F84))))</f>
        <v>2.2329006144742403</v>
      </c>
      <c r="F84" s="2">
        <f>0.108337+4.6499*10^-5*($C84^2*$D84)+(-3.7885*10^-12*($C84^2*$D84)^2)</f>
        <v>3.1055641369600004</v>
      </c>
      <c r="G84" s="2">
        <f t="shared" si="0"/>
        <v>0.282744</v>
      </c>
    </row>
    <row r="85" spans="1:7" x14ac:dyDescent="0.25">
      <c r="A85" s="1"/>
      <c r="B85" s="1" t="s">
        <v>6</v>
      </c>
      <c r="C85" s="1">
        <v>53</v>
      </c>
      <c r="D85" s="1">
        <v>16</v>
      </c>
      <c r="E85" s="2">
        <f>IF($C85&lt;60,$F85-(0.413*$F85),(IF($C85&lt;80,$F85-(0.281*$F85),$F85-(0.171*$F85))))</f>
        <v>1.2858442948619881</v>
      </c>
      <c r="F85" s="2">
        <f>0.108337+4.6499*10^-5*($C85^2*$D85)+(-3.7885*10^-12*($C85^2*$D85)^2)</f>
        <v>2.1905354256592644</v>
      </c>
      <c r="G85" s="2">
        <f t="shared" si="0"/>
        <v>0.22061886000000003</v>
      </c>
    </row>
    <row r="86" spans="1:7" x14ac:dyDescent="0.25">
      <c r="A86" s="1"/>
      <c r="B86" s="1" t="s">
        <v>6</v>
      </c>
      <c r="C86" s="1">
        <v>50</v>
      </c>
      <c r="D86" s="1">
        <v>10</v>
      </c>
      <c r="E86" s="2">
        <f>IF($C86&lt;60,$F86-(0.413*$F86),(IF($C86&lt;80,$F86-(0.281*$F86),$F86-(0.171*$F86))))</f>
        <v>0.74457673806250013</v>
      </c>
      <c r="F86" s="2">
        <f>0.108337+4.6499*10^-5*($C86^2*$D86)+(-3.7885*10^-12*($C86^2*$D86)^2)</f>
        <v>1.2684441875000001</v>
      </c>
      <c r="G86" s="2">
        <f t="shared" si="0"/>
        <v>0.19635</v>
      </c>
    </row>
    <row r="87" spans="1:7" x14ac:dyDescent="0.25">
      <c r="A87" s="1"/>
      <c r="B87" s="1" t="s">
        <v>6</v>
      </c>
      <c r="C87" s="1">
        <v>56</v>
      </c>
      <c r="D87" s="1">
        <v>15</v>
      </c>
      <c r="E87" s="2">
        <f>IF($C87&lt;60,$F87-(0.413*$F87),(IF($C87&lt;80,$F87-(0.281*$F87),$F87-(0.171*$F87))))</f>
        <v>1.3426256777422212</v>
      </c>
      <c r="F87" s="2">
        <f>0.108337+4.6499*10^-5*($C87^2*$D87)+(-3.7885*10^-12*($C87^2*$D87)^2)</f>
        <v>2.2872669126784007</v>
      </c>
      <c r="G87" s="2">
        <f t="shared" si="0"/>
        <v>0.24630144000000004</v>
      </c>
    </row>
    <row r="88" spans="1:7" x14ac:dyDescent="0.25">
      <c r="A88" s="1"/>
      <c r="B88" s="1" t="s">
        <v>6</v>
      </c>
      <c r="C88" s="1">
        <v>50</v>
      </c>
      <c r="D88" s="1">
        <v>17</v>
      </c>
      <c r="E88" s="2">
        <f>IF($C88&lt;60,$F88-(0.413*$F88),(IF($C88&lt;80,$F88-(0.281*$F88),$F88-(0.171*$F88))))</f>
        <v>1.2196107933406253</v>
      </c>
      <c r="F88" s="2">
        <f>0.108337+4.6499*10^-5*($C88^2*$D88)+(-3.7885*10^-12*($C88^2*$D88)^2)</f>
        <v>2.0777015218750003</v>
      </c>
      <c r="G88" s="2">
        <f t="shared" si="0"/>
        <v>0.19635</v>
      </c>
    </row>
    <row r="89" spans="1:7" x14ac:dyDescent="0.25">
      <c r="A89" s="1"/>
      <c r="B89" s="1" t="s">
        <v>6</v>
      </c>
      <c r="C89" s="1">
        <v>63</v>
      </c>
      <c r="D89" s="1">
        <v>18</v>
      </c>
      <c r="E89" s="2">
        <f>IF($C89&lt;60,$F89-(0.413*$F89),(IF($C89&lt;80,$F89-(0.281*$F89),$F89-(0.171*$F89))))</f>
        <v>2.4524962075156806</v>
      </c>
      <c r="F89" s="2">
        <f>0.108337+4.6499*10^-5*($C89^2*$D89)+(-3.7885*10^-12*($C89^2*$D89)^2)</f>
        <v>3.4109822079494863</v>
      </c>
      <c r="G89" s="2">
        <f t="shared" si="0"/>
        <v>0.31172526</v>
      </c>
    </row>
    <row r="90" spans="1:7" x14ac:dyDescent="0.25">
      <c r="A90" s="1"/>
      <c r="B90" s="1" t="s">
        <v>6</v>
      </c>
      <c r="C90" s="1">
        <v>52</v>
      </c>
      <c r="D90" s="1">
        <v>16</v>
      </c>
      <c r="E90" s="2">
        <f>IF($C90&lt;60,$F90-(0.413*$F90),(IF($C90&lt;80,$F90-(0.281*$F90),$F90-(0.171*$F90))))</f>
        <v>1.2403183920340375</v>
      </c>
      <c r="F90" s="2">
        <f>0.108337+4.6499*10^-5*($C90^2*$D90)+(-3.7885*10^-12*($C90^2*$D90)^2)</f>
        <v>2.1129785213527046</v>
      </c>
      <c r="G90" s="2">
        <f t="shared" si="0"/>
        <v>0.21237216000000003</v>
      </c>
    </row>
    <row r="91" spans="1:7" x14ac:dyDescent="0.25">
      <c r="A91" s="1"/>
      <c r="B91" s="1" t="s">
        <v>6</v>
      </c>
      <c r="C91" s="1">
        <v>50</v>
      </c>
      <c r="D91" s="1">
        <v>16</v>
      </c>
      <c r="E91" s="2">
        <f>IF($C91&lt;60,$F91-(0.413*$F91),(IF($C91&lt;80,$F91-(0.281*$F91),$F91-(0.171*$F91))))</f>
        <v>1.1518321798</v>
      </c>
      <c r="F91" s="2">
        <f>0.108337+4.6499*10^-5*($C91^2*$D91)+(-3.7885*10^-12*($C91^2*$D91)^2)</f>
        <v>1.9622354</v>
      </c>
      <c r="G91" s="2">
        <f t="shared" si="0"/>
        <v>0.19635</v>
      </c>
    </row>
    <row r="92" spans="1:7" x14ac:dyDescent="0.25">
      <c r="A92" s="1"/>
      <c r="B92" s="1" t="s">
        <v>6</v>
      </c>
      <c r="C92" s="1">
        <v>70</v>
      </c>
      <c r="D92" s="1">
        <v>18</v>
      </c>
      <c r="E92" s="2">
        <f>IF($C92&lt;60,$F92-(0.413*$F92),(IF($C92&lt;80,$F92-(0.281*$F92),$F92-(0.171*$F92))))</f>
        <v>3.0054754703179403</v>
      </c>
      <c r="F92" s="2">
        <f>0.108337+4.6499*10^-5*($C92^2*$D92)+(-3.7885*10^-12*($C92^2*$D92)^2)</f>
        <v>4.1800771492600006</v>
      </c>
      <c r="G92" s="2">
        <f t="shared" si="0"/>
        <v>0.38484599999999997</v>
      </c>
    </row>
    <row r="93" spans="1:7" x14ac:dyDescent="0.25">
      <c r="A93" s="1"/>
      <c r="B93" s="1" t="s">
        <v>6</v>
      </c>
      <c r="C93" s="1">
        <v>50</v>
      </c>
      <c r="D93" s="1">
        <v>17</v>
      </c>
      <c r="E93" s="2">
        <f>IF($C93&lt;60,$F93-(0.413*$F93),(IF($C93&lt;80,$F93-(0.281*$F93),$F93-(0.171*$F93))))</f>
        <v>1.2196107933406253</v>
      </c>
      <c r="F93" s="2">
        <f>0.108337+4.6499*10^-5*($C93^2*$D93)+(-3.7885*10^-12*($C93^2*$D93)^2)</f>
        <v>2.0777015218750003</v>
      </c>
      <c r="G93" s="2">
        <f t="shared" si="0"/>
        <v>0.19635</v>
      </c>
    </row>
    <row r="94" spans="1:7" x14ac:dyDescent="0.25">
      <c r="A94" s="1"/>
      <c r="B94" s="1" t="s">
        <v>6</v>
      </c>
      <c r="C94" s="1">
        <v>50</v>
      </c>
      <c r="D94" s="1">
        <v>10</v>
      </c>
      <c r="E94" s="2">
        <f>IF($C94&lt;60,$F94-(0.413*$F94),(IF($C94&lt;80,$F94-(0.281*$F94),$F94-(0.171*$F94))))</f>
        <v>0.74457673806250013</v>
      </c>
      <c r="F94" s="2">
        <f>0.108337+4.6499*10^-5*($C94^2*$D94)+(-3.7885*10^-12*($C94^2*$D94)^2)</f>
        <v>1.2684441875000001</v>
      </c>
      <c r="G94" s="2">
        <f t="shared" si="0"/>
        <v>0.19635</v>
      </c>
    </row>
    <row r="95" spans="1:7" x14ac:dyDescent="0.25">
      <c r="A95" s="1"/>
      <c r="B95" s="1" t="s">
        <v>6</v>
      </c>
      <c r="C95" s="1">
        <v>60</v>
      </c>
      <c r="D95" s="1">
        <v>18</v>
      </c>
      <c r="E95" s="2">
        <f>IF($C95&lt;60,$F95-(0.413*$F95),(IF($C95&lt;80,$F95-(0.281*$F95),$F95-(0.171*$F95))))</f>
        <v>2.2329006144742403</v>
      </c>
      <c r="F95" s="2">
        <f>0.108337+4.6499*10^-5*($C95^2*$D95)+(-3.7885*10^-12*($C95^2*$D95)^2)</f>
        <v>3.1055641369600004</v>
      </c>
      <c r="G95" s="2">
        <f t="shared" si="0"/>
        <v>0.282744</v>
      </c>
    </row>
    <row r="96" spans="1:7" x14ac:dyDescent="0.25">
      <c r="A96" s="1"/>
      <c r="B96" s="1" t="s">
        <v>6</v>
      </c>
      <c r="C96" s="1">
        <v>80</v>
      </c>
      <c r="D96" s="1">
        <v>20</v>
      </c>
      <c r="E96" s="2">
        <f>IF($C96&lt;60,$F96-(0.413*$F96),(IF($C96&lt;80,$F96-(0.281*$F96),$F96-(0.171*$F96))))</f>
        <v>4.9724565810639998</v>
      </c>
      <c r="F96" s="2">
        <f>0.108337+4.6499*10^-5*($C96^2*$D96)+(-3.7885*10^-12*($C96^2*$D96)^2)</f>
        <v>5.9981382160000001</v>
      </c>
      <c r="G96" s="2">
        <f t="shared" si="0"/>
        <v>0.5026560000000001</v>
      </c>
    </row>
    <row r="97" spans="1:7" x14ac:dyDescent="0.25">
      <c r="A97" s="1"/>
      <c r="B97" s="1" t="s">
        <v>6</v>
      </c>
      <c r="C97" s="1">
        <v>70</v>
      </c>
      <c r="D97" s="1">
        <v>20</v>
      </c>
      <c r="E97" s="2">
        <f>IF($C97&lt;60,$F97-(0.413*$F97),(IF($C97&lt;80,$F97-(0.281*$F97),$F97-(0.171*$F97))))</f>
        <v>3.3281462028739996</v>
      </c>
      <c r="F97" s="2">
        <f>0.108337+4.6499*10^-5*($C97^2*$D97)+(-3.7885*10^-12*($C97^2*$D97)^2)</f>
        <v>4.6288542459999995</v>
      </c>
      <c r="G97" s="2">
        <f t="shared" si="0"/>
        <v>0.38484599999999997</v>
      </c>
    </row>
    <row r="98" spans="1:7" x14ac:dyDescent="0.25">
      <c r="A98" s="1"/>
      <c r="B98" s="1" t="s">
        <v>6</v>
      </c>
      <c r="C98" s="1">
        <v>73</v>
      </c>
      <c r="D98" s="1">
        <v>22</v>
      </c>
      <c r="E98" s="2">
        <f>IF($C98&lt;60,$F98-(0.413*$F98),(IF($C98&lt;80,$F98-(0.281*$F98),$F98-(0.171*$F98))))</f>
        <v>3.9600469280870261</v>
      </c>
      <c r="F98" s="2">
        <f>0.108337+4.6499*10^-5*($C98^2*$D98)+(-3.7885*10^-12*($C98^2*$D98)^2)</f>
        <v>5.5077147817622061</v>
      </c>
      <c r="G98" s="2">
        <f t="shared" si="0"/>
        <v>0.41853965999999992</v>
      </c>
    </row>
    <row r="99" spans="1:7" x14ac:dyDescent="0.25">
      <c r="A99" s="1"/>
      <c r="B99" s="1" t="s">
        <v>6</v>
      </c>
      <c r="C99" s="1">
        <v>48</v>
      </c>
      <c r="D99" s="1">
        <v>16</v>
      </c>
      <c r="E99" s="2">
        <f>IF($C99&lt;60,$F99-(0.413*$F99),(IF($C99&lt;80,$F99-(0.281*$F99),$F99-(0.171*$F99))))</f>
        <v>1.0667713815555477</v>
      </c>
      <c r="F99" s="2">
        <f>0.108337+4.6499*10^-5*($C99^2*$D99)+(-3.7885*10^-12*($C99^2*$D99)^2)</f>
        <v>1.8173277368919039</v>
      </c>
      <c r="G99" s="2">
        <f t="shared" si="0"/>
        <v>0.18095616</v>
      </c>
    </row>
    <row r="100" spans="1:7" x14ac:dyDescent="0.25">
      <c r="A100" s="1"/>
      <c r="B100" s="1" t="s">
        <v>6</v>
      </c>
      <c r="C100" s="1">
        <v>50</v>
      </c>
      <c r="D100" s="1">
        <v>16</v>
      </c>
      <c r="E100" s="2">
        <f>IF($C100&lt;60,$F100-(0.413*$F100),(IF($C100&lt;80,$F100-(0.281*$F100),$F100-(0.171*$F100))))</f>
        <v>1.1518321798</v>
      </c>
      <c r="F100" s="2">
        <f>0.108337+4.6499*10^-5*($C100^2*$D100)+(-3.7885*10^-12*($C100^2*$D100)^2)</f>
        <v>1.9622354</v>
      </c>
      <c r="G100" s="2">
        <f t="shared" si="0"/>
        <v>0.19635</v>
      </c>
    </row>
    <row r="101" spans="1:7" x14ac:dyDescent="0.25">
      <c r="A101" s="1"/>
      <c r="B101" s="1" t="s">
        <v>6</v>
      </c>
      <c r="C101" s="1">
        <v>51</v>
      </c>
      <c r="D101" s="1">
        <v>16</v>
      </c>
      <c r="E101" s="2">
        <f>IF($C101&lt;60,$F101-(0.413*$F101),(IF($C101&lt;80,$F101-(0.281*$F101),$F101-(0.171*$F101))))</f>
        <v>1.1956474524595202</v>
      </c>
      <c r="F101" s="2">
        <f>0.108337+4.6499*10^-5*($C101^2*$D101)+(-3.7885*10^-12*($C101^2*$D101)^2)</f>
        <v>2.0368781132189442</v>
      </c>
      <c r="G101" s="2">
        <f t="shared" si="0"/>
        <v>0.20428253999999998</v>
      </c>
    </row>
    <row r="102" spans="1:7" x14ac:dyDescent="0.25">
      <c r="A102" s="1"/>
      <c r="B102" s="1" t="s">
        <v>6</v>
      </c>
      <c r="C102" s="1">
        <v>60</v>
      </c>
      <c r="D102" s="1">
        <v>18</v>
      </c>
      <c r="E102" s="2">
        <f>IF($C102&lt;60,$F102-(0.413*$F102),(IF($C102&lt;80,$F102-(0.281*$F102),$F102-(0.171*$F102))))</f>
        <v>2.2329006144742403</v>
      </c>
      <c r="F102" s="2">
        <f>0.108337+4.6499*10^-5*($C102^2*$D102)+(-3.7885*10^-12*($C102^2*$D102)^2)</f>
        <v>3.1055641369600004</v>
      </c>
      <c r="G102" s="2">
        <f t="shared" si="0"/>
        <v>0.282744</v>
      </c>
    </row>
    <row r="103" spans="1:7" x14ac:dyDescent="0.25">
      <c r="A103" s="1"/>
      <c r="B103" s="1" t="s">
        <v>6</v>
      </c>
      <c r="C103" s="1">
        <v>52</v>
      </c>
      <c r="D103" s="1">
        <v>16</v>
      </c>
      <c r="E103" s="2">
        <f>IF($C103&lt;60,$F103-(0.413*$F103),(IF($C103&lt;80,$F103-(0.281*$F103),$F103-(0.171*$F103))))</f>
        <v>1.2403183920340375</v>
      </c>
      <c r="F103" s="2">
        <f>0.108337+4.6499*10^-5*($C103^2*$D103)+(-3.7885*10^-12*($C103^2*$D103)^2)</f>
        <v>2.1129785213527046</v>
      </c>
      <c r="G103" s="2">
        <f t="shared" si="0"/>
        <v>0.21237216000000003</v>
      </c>
    </row>
    <row r="104" spans="1:7" x14ac:dyDescent="0.25">
      <c r="A104" s="1"/>
      <c r="B104" s="1" t="s">
        <v>6</v>
      </c>
      <c r="C104" s="1">
        <v>50</v>
      </c>
      <c r="D104" s="1">
        <v>16</v>
      </c>
      <c r="E104" s="2">
        <f>IF($C104&lt;60,$F104-(0.413*$F104),(IF($C104&lt;80,$F104-(0.281*$F104),$F104-(0.171*$F104))))</f>
        <v>1.1518321798</v>
      </c>
      <c r="F104" s="2">
        <f>0.108337+4.6499*10^-5*($C104^2*$D104)+(-3.7885*10^-12*($C104^2*$D104)^2)</f>
        <v>1.9622354</v>
      </c>
      <c r="G104" s="2">
        <f t="shared" si="0"/>
        <v>0.19635</v>
      </c>
    </row>
    <row r="105" spans="1:7" x14ac:dyDescent="0.25">
      <c r="A105" s="1"/>
      <c r="B105" s="1" t="s">
        <v>6</v>
      </c>
      <c r="C105" s="1">
        <v>55</v>
      </c>
      <c r="D105" s="1">
        <v>18</v>
      </c>
      <c r="E105" s="2">
        <f>IF($C105&lt;60,$F105-(0.413*$F105),(IF($C105&lt;80,$F105-(0.281*$F105),$F105-(0.171*$F105))))</f>
        <v>1.5432085572927765</v>
      </c>
      <c r="F105" s="2">
        <f>0.108337+4.6499*10^-5*($C105^2*$D105)+(-3.7885*10^-12*($C105^2*$D105)^2)</f>
        <v>2.6289753957287503</v>
      </c>
      <c r="G105" s="2">
        <f t="shared" si="0"/>
        <v>0.23758350000000003</v>
      </c>
    </row>
    <row r="106" spans="1:7" x14ac:dyDescent="0.25">
      <c r="A106" s="1"/>
      <c r="B106" s="1" t="s">
        <v>6</v>
      </c>
      <c r="C106" s="1">
        <v>65</v>
      </c>
      <c r="D106" s="1">
        <v>18</v>
      </c>
      <c r="E106" s="2">
        <f>IF($C106&lt;60,$F106-(0.413*$F106),(IF($C106&lt;80,$F106-(0.281*$F106),$F106-(0.171*$F106))))</f>
        <v>2.6047031610167712</v>
      </c>
      <c r="F106" s="2">
        <f>0.108337+4.6499*10^-5*($C106^2*$D106)+(-3.7885*10^-12*($C106^2*$D106)^2)</f>
        <v>3.6226747719287502</v>
      </c>
      <c r="G106" s="2">
        <f t="shared" si="0"/>
        <v>0.3318315</v>
      </c>
    </row>
    <row r="107" spans="1:7" x14ac:dyDescent="0.25">
      <c r="A107" s="1"/>
      <c r="B107" s="1" t="s">
        <v>6</v>
      </c>
      <c r="C107" s="1">
        <v>57</v>
      </c>
      <c r="D107" s="1">
        <v>15</v>
      </c>
      <c r="E107" s="2">
        <f>IF($C107&lt;60,$F107-(0.413*$F107),(IF($C107&lt;80,$F107-(0.281*$F107),$F107-(0.171*$F107))))</f>
        <v>1.3885295386071843</v>
      </c>
      <c r="F107" s="2">
        <f>0.108337+4.6499*10^-5*($C107^2*$D107)+(-3.7885*10^-12*($C107^2*$D107)^2)</f>
        <v>2.3654676977975879</v>
      </c>
      <c r="G107" s="2">
        <f t="shared" si="0"/>
        <v>0.25517645999999999</v>
      </c>
    </row>
    <row r="108" spans="1:7" x14ac:dyDescent="0.25">
      <c r="A108" s="1"/>
      <c r="B108" s="1" t="s">
        <v>6</v>
      </c>
      <c r="C108" s="1">
        <v>70</v>
      </c>
      <c r="D108" s="1">
        <v>22</v>
      </c>
      <c r="E108" s="2">
        <f>IF($C108&lt;60,$F108-(0.413*$F108),(IF($C108&lt;80,$F108-(0.281*$F108),$F108-(0.171*$F108))))</f>
        <v>3.6502937226675396</v>
      </c>
      <c r="F108" s="2">
        <f>0.108337+4.6499*10^-5*($C108^2*$D108)+(-3.7885*10^-12*($C108^2*$D108)^2)</f>
        <v>5.07690364766</v>
      </c>
      <c r="G108" s="2">
        <f t="shared" si="0"/>
        <v>0.38484599999999997</v>
      </c>
    </row>
    <row r="109" spans="1:7" x14ac:dyDescent="0.25">
      <c r="A109" s="1"/>
      <c r="B109" s="1" t="s">
        <v>6</v>
      </c>
      <c r="C109" s="1">
        <v>50</v>
      </c>
      <c r="D109" s="1">
        <v>16</v>
      </c>
      <c r="E109" s="2">
        <f>IF($C109&lt;60,$F109-(0.413*$F109),(IF($C109&lt;80,$F109-(0.281*$F109),$F109-(0.171*$F109))))</f>
        <v>1.1518321798</v>
      </c>
      <c r="F109" s="2">
        <f>0.108337+4.6499*10^-5*($C109^2*$D109)+(-3.7885*10^-12*($C109^2*$D109)^2)</f>
        <v>1.9622354</v>
      </c>
      <c r="G109" s="2">
        <f t="shared" si="0"/>
        <v>0.19635</v>
      </c>
    </row>
    <row r="110" spans="1:7" x14ac:dyDescent="0.25">
      <c r="A110" s="1"/>
      <c r="B110" s="1" t="s">
        <v>6</v>
      </c>
      <c r="C110" s="1">
        <v>55</v>
      </c>
      <c r="D110" s="1">
        <v>16</v>
      </c>
      <c r="E110" s="2">
        <f>IF($C110&lt;60,$F110-(0.413*$F110),(IF($C110&lt;80,$F110-(0.281*$F110),$F110-(0.171*$F110))))</f>
        <v>1.3794581073152803</v>
      </c>
      <c r="F110" s="2">
        <f>0.108337+4.6499*10^-5*($C110^2*$D110)+(-3.7885*10^-12*($C110^2*$D110)^2)</f>
        <v>2.3500138114400002</v>
      </c>
      <c r="G110" s="2">
        <f t="shared" si="0"/>
        <v>0.23758350000000003</v>
      </c>
    </row>
    <row r="111" spans="1:7" x14ac:dyDescent="0.25">
      <c r="A111" s="1"/>
      <c r="B111" s="1" t="s">
        <v>6</v>
      </c>
      <c r="C111" s="1">
        <v>50</v>
      </c>
      <c r="D111" s="1">
        <v>16</v>
      </c>
      <c r="E111" s="2">
        <f>IF($C111&lt;60,$F111-(0.413*$F111),(IF($C111&lt;80,$F111-(0.281*$F111),$F111-(0.171*$F111))))</f>
        <v>1.1518321798</v>
      </c>
      <c r="F111" s="2">
        <f>0.108337+4.6499*10^-5*($C111^2*$D111)+(-3.7885*10^-12*($C111^2*$D111)^2)</f>
        <v>1.9622354</v>
      </c>
      <c r="G111" s="2">
        <f t="shared" si="0"/>
        <v>0.19635</v>
      </c>
    </row>
    <row r="112" spans="1:7" x14ac:dyDescent="0.25">
      <c r="A112" s="1"/>
      <c r="B112" s="1" t="s">
        <v>6</v>
      </c>
      <c r="C112" s="1">
        <v>50</v>
      </c>
      <c r="D112" s="1">
        <v>16</v>
      </c>
      <c r="E112" s="2">
        <f>IF($C112&lt;60,$F112-(0.413*$F112),(IF($C112&lt;80,$F112-(0.281*$F112),$F112-(0.171*$F112))))</f>
        <v>1.1518321798</v>
      </c>
      <c r="F112" s="2">
        <f>0.108337+4.6499*10^-5*($C112^2*$D112)+(-3.7885*10^-12*($C112^2*$D112)^2)</f>
        <v>1.9622354</v>
      </c>
      <c r="G112" s="2">
        <f t="shared" si="0"/>
        <v>0.19635</v>
      </c>
    </row>
    <row r="113" spans="1:7" x14ac:dyDescent="0.25">
      <c r="A113" s="1"/>
      <c r="B113" s="1" t="s">
        <v>6</v>
      </c>
      <c r="C113" s="1">
        <v>51</v>
      </c>
      <c r="D113" s="1">
        <v>20</v>
      </c>
      <c r="E113" s="2">
        <f>IF($C113&lt;60,$F113-(0.413*$F113),(IF($C113&lt;80,$F113-(0.281*$F113),$F113-(0.171*$F113))))</f>
        <v>1.4774572777155002</v>
      </c>
      <c r="F113" s="2">
        <f>0.108337+4.6499*10^-5*($C113^2*$D113)+(-3.7885*10^-12*($C113^2*$D113)^2)</f>
        <v>2.5169629944045999</v>
      </c>
      <c r="G113" s="2">
        <f t="shared" si="0"/>
        <v>0.20428253999999998</v>
      </c>
    </row>
    <row r="114" spans="1:7" x14ac:dyDescent="0.25">
      <c r="A114" s="1"/>
      <c r="B114" s="1" t="s">
        <v>6</v>
      </c>
      <c r="C114" s="1">
        <v>53</v>
      </c>
      <c r="D114" s="1">
        <v>22</v>
      </c>
      <c r="E114" s="2">
        <f>IF($C114&lt;60,$F114-(0.413*$F114),(IF($C114&lt;80,$F114-(0.281*$F114),$F114-(0.171*$F114))))</f>
        <v>1.7418719873363213</v>
      </c>
      <c r="F114" s="2">
        <f>0.108337+4.6499*10^-5*($C114^2*$D114)+(-3.7885*10^-12*($C114^2*$D114)^2)</f>
        <v>2.9674139477620463</v>
      </c>
      <c r="G114" s="2">
        <f t="shared" si="0"/>
        <v>0.22061886000000003</v>
      </c>
    </row>
    <row r="115" spans="1:7" x14ac:dyDescent="0.25">
      <c r="A115" s="1"/>
      <c r="B115" s="1" t="s">
        <v>6</v>
      </c>
      <c r="C115" s="1">
        <v>60</v>
      </c>
      <c r="D115" s="1">
        <v>21</v>
      </c>
      <c r="E115" s="2">
        <f>IF($C115&lt;60,$F115-(0.413*$F115),(IF($C115&lt;80,$F115-(0.281*$F115),$F115-(0.171*$F115))))</f>
        <v>2.5898442974621605</v>
      </c>
      <c r="F115" s="2">
        <f>0.108337+4.6499*10^-5*($C115^2*$D115)+(-3.7885*10^-12*($C115^2*$D115)^2)</f>
        <v>3.6020087586400007</v>
      </c>
      <c r="G115" s="2">
        <f t="shared" si="0"/>
        <v>0.282744</v>
      </c>
    </row>
    <row r="116" spans="1:7" x14ac:dyDescent="0.25">
      <c r="A116" s="1"/>
      <c r="B116" s="1" t="s">
        <v>6</v>
      </c>
      <c r="C116" s="1">
        <v>70</v>
      </c>
      <c r="D116" s="1">
        <v>20</v>
      </c>
      <c r="E116" s="2">
        <f>IF($C116&lt;60,$F116-(0.413*$F116),(IF($C116&lt;80,$F116-(0.281*$F116),$F116-(0.171*$F116))))</f>
        <v>3.3281462028739996</v>
      </c>
      <c r="F116" s="2">
        <f>0.108337+4.6499*10^-5*($C116^2*$D116)+(-3.7885*10^-12*($C116^2*$D116)^2)</f>
        <v>4.6288542459999995</v>
      </c>
      <c r="G116" s="2">
        <f t="shared" si="0"/>
        <v>0.38484599999999997</v>
      </c>
    </row>
    <row r="117" spans="1:7" x14ac:dyDescent="0.25">
      <c r="A117" s="1"/>
      <c r="B117" s="1" t="s">
        <v>6</v>
      </c>
      <c r="C117" s="1">
        <v>50</v>
      </c>
      <c r="D117" s="1">
        <v>16</v>
      </c>
      <c r="E117" s="2">
        <f>IF($C117&lt;60,$F117-(0.413*$F117),(IF($C117&lt;80,$F117-(0.281*$F117),$F117-(0.171*$F117))))</f>
        <v>1.1518321798</v>
      </c>
      <c r="F117" s="2">
        <f>0.108337+4.6499*10^-5*($C117^2*$D117)+(-3.7885*10^-12*($C117^2*$D117)^2)</f>
        <v>1.9622354</v>
      </c>
      <c r="G117" s="2">
        <f t="shared" si="0"/>
        <v>0.19635</v>
      </c>
    </row>
    <row r="118" spans="1:7" x14ac:dyDescent="0.25">
      <c r="A118" s="1"/>
      <c r="B118" s="1" t="s">
        <v>6</v>
      </c>
      <c r="C118" s="1">
        <v>53</v>
      </c>
      <c r="D118" s="1">
        <v>16</v>
      </c>
      <c r="E118" s="2">
        <f>IF($C118&lt;60,$F118-(0.413*$F118),(IF($C118&lt;80,$F118-(0.281*$F118),$F118-(0.171*$F118))))</f>
        <v>1.2858442948619881</v>
      </c>
      <c r="F118" s="2">
        <f>0.108337+4.6499*10^-5*($C118^2*$D118)+(-3.7885*10^-12*($C118^2*$D118)^2)</f>
        <v>2.1905354256592644</v>
      </c>
      <c r="G118" s="2">
        <f t="shared" si="0"/>
        <v>0.22061886000000003</v>
      </c>
    </row>
    <row r="119" spans="1:7" x14ac:dyDescent="0.25">
      <c r="A119" s="1"/>
      <c r="B119" s="1" t="s">
        <v>6</v>
      </c>
      <c r="C119" s="1">
        <v>70</v>
      </c>
      <c r="D119" s="1">
        <v>20</v>
      </c>
      <c r="E119" s="2">
        <f>IF($C119&lt;60,$F119-(0.413*$F119),(IF($C119&lt;80,$F119-(0.281*$F119),$F119-(0.171*$F119))))</f>
        <v>3.3281462028739996</v>
      </c>
      <c r="F119" s="2">
        <f>0.108337+4.6499*10^-5*($C119^2*$D119)+(-3.7885*10^-12*($C119^2*$D119)^2)</f>
        <v>4.6288542459999995</v>
      </c>
      <c r="G119" s="2">
        <f t="shared" si="0"/>
        <v>0.38484599999999997</v>
      </c>
    </row>
    <row r="120" spans="1:7" x14ac:dyDescent="0.25">
      <c r="A120" s="1"/>
      <c r="B120" s="1" t="s">
        <v>6</v>
      </c>
      <c r="C120" s="1">
        <v>75</v>
      </c>
      <c r="D120" s="1">
        <v>20</v>
      </c>
      <c r="E120" s="2">
        <f>IF($C120&lt;60,$F120-(0.413*$F120),(IF($C120&lt;80,$F120-(0.281*$F120),$F120-(0.171*$F120))))</f>
        <v>3.8046074074531244</v>
      </c>
      <c r="F120" s="2">
        <f>0.108337+4.6499*10^-5*($C120^2*$D120)+(-3.7885*10^-12*($C120^2*$D120)^2)</f>
        <v>5.2915262968749994</v>
      </c>
      <c r="G120" s="2">
        <f t="shared" si="0"/>
        <v>0.4417875</v>
      </c>
    </row>
    <row r="121" spans="1:7" x14ac:dyDescent="0.25">
      <c r="A121" s="1"/>
      <c r="B121" s="1" t="s">
        <v>6</v>
      </c>
      <c r="C121" s="1">
        <v>70</v>
      </c>
      <c r="D121" s="1">
        <v>20</v>
      </c>
      <c r="E121" s="2">
        <f>IF($C121&lt;60,$F121-(0.413*$F121),(IF($C121&lt;80,$F121-(0.281*$F121),$F121-(0.171*$F121))))</f>
        <v>3.3281462028739996</v>
      </c>
      <c r="F121" s="2">
        <f>0.108337+4.6499*10^-5*($C121^2*$D121)+(-3.7885*10^-12*($C121^2*$D121)^2)</f>
        <v>4.6288542459999995</v>
      </c>
      <c r="G121" s="2">
        <f t="shared" si="0"/>
        <v>0.38484599999999997</v>
      </c>
    </row>
    <row r="122" spans="1:7" x14ac:dyDescent="0.25">
      <c r="A122" s="1"/>
      <c r="B122" s="1" t="s">
        <v>6</v>
      </c>
      <c r="C122" s="1">
        <v>57</v>
      </c>
      <c r="D122" s="1">
        <v>16</v>
      </c>
      <c r="E122" s="2">
        <f>IF($C122&lt;60,$F122-(0.413*$F122),(IF($C122&lt;80,$F122-(0.281*$F122),$F122-(0.171*$F122))))</f>
        <v>1.4764829872602629</v>
      </c>
      <c r="F122" s="2">
        <f>0.108337+4.6499*10^-5*($C122^2*$D122)+(-3.7885*10^-12*($C122^2*$D122)^2)</f>
        <v>2.5153032150941446</v>
      </c>
      <c r="G122" s="2">
        <f t="shared" si="0"/>
        <v>0.25517645999999999</v>
      </c>
    </row>
    <row r="123" spans="1:7" x14ac:dyDescent="0.25">
      <c r="A123" s="1"/>
      <c r="B123" s="1" t="s">
        <v>6</v>
      </c>
      <c r="C123" s="1">
        <v>60</v>
      </c>
      <c r="D123" s="1">
        <v>18</v>
      </c>
      <c r="E123" s="2">
        <f>IF($C123&lt;60,$F123-(0.413*$F123),(IF($C123&lt;80,$F123-(0.281*$F123),$F123-(0.171*$F123))))</f>
        <v>2.2329006144742403</v>
      </c>
      <c r="F123" s="2">
        <f>0.108337+4.6499*10^-5*($C123^2*$D123)+(-3.7885*10^-12*($C123^2*$D123)^2)</f>
        <v>3.1055641369600004</v>
      </c>
      <c r="G123" s="2">
        <f t="shared" si="0"/>
        <v>0.282744</v>
      </c>
    </row>
    <row r="124" spans="1:7" x14ac:dyDescent="0.25">
      <c r="A124" s="1"/>
      <c r="B124" s="1" t="s">
        <v>6</v>
      </c>
      <c r="C124" s="1">
        <v>70</v>
      </c>
      <c r="D124" s="1">
        <v>20</v>
      </c>
      <c r="E124" s="2">
        <f>IF($C124&lt;60,$F124-(0.413*$F124),(IF($C124&lt;80,$F124-(0.281*$F124),$F124-(0.171*$F124))))</f>
        <v>3.3281462028739996</v>
      </c>
      <c r="F124" s="2">
        <f>0.108337+4.6499*10^-5*($C124^2*$D124)+(-3.7885*10^-12*($C124^2*$D124)^2)</f>
        <v>4.6288542459999995</v>
      </c>
      <c r="G124" s="2">
        <f t="shared" si="0"/>
        <v>0.38484599999999997</v>
      </c>
    </row>
    <row r="125" spans="1:7" x14ac:dyDescent="0.25">
      <c r="A125" s="1"/>
      <c r="B125" s="1" t="s">
        <v>6</v>
      </c>
      <c r="C125" s="1">
        <v>50</v>
      </c>
      <c r="D125" s="1">
        <v>18</v>
      </c>
      <c r="E125" s="2">
        <f>IF($C125&lt;60,$F125-(0.413*$F125),(IF($C125&lt;80,$F125-(0.281*$F125),$F125-(0.171*$F125))))</f>
        <v>1.2873616087625002</v>
      </c>
      <c r="F125" s="2">
        <f>0.108337+4.6499*10^-5*($C125^2*$D125)+(-3.7885*10^-12*($C125^2*$D125)^2)</f>
        <v>2.1931202875000002</v>
      </c>
      <c r="G125" s="2">
        <f t="shared" si="0"/>
        <v>0.19635</v>
      </c>
    </row>
    <row r="126" spans="1:7" x14ac:dyDescent="0.25">
      <c r="A126" s="1"/>
      <c r="B126" s="1" t="s">
        <v>6</v>
      </c>
      <c r="C126" s="1">
        <v>50</v>
      </c>
      <c r="D126" s="1">
        <v>17</v>
      </c>
      <c r="E126" s="2">
        <f>IF($C126&lt;60,$F126-(0.413*$F126),(IF($C126&lt;80,$F126-(0.281*$F126),$F126-(0.171*$F126))))</f>
        <v>1.2196107933406253</v>
      </c>
      <c r="F126" s="2">
        <f>0.108337+4.6499*10^-5*($C126^2*$D126)+(-3.7885*10^-12*($C126^2*$D126)^2)</f>
        <v>2.0777015218750003</v>
      </c>
      <c r="G126" s="2">
        <f t="shared" si="0"/>
        <v>0.19635</v>
      </c>
    </row>
    <row r="127" spans="1:7" x14ac:dyDescent="0.25">
      <c r="A127" s="1"/>
      <c r="B127" s="1" t="s">
        <v>6</v>
      </c>
      <c r="C127" s="1">
        <v>52</v>
      </c>
      <c r="D127" s="1">
        <v>16</v>
      </c>
      <c r="E127" s="2">
        <f>IF($C127&lt;60,$F127-(0.413*$F127),(IF($C127&lt;80,$F127-(0.281*$F127),$F127-(0.171*$F127))))</f>
        <v>1.2403183920340375</v>
      </c>
      <c r="F127" s="2">
        <f>0.108337+4.6499*10^-5*($C127^2*$D127)+(-3.7885*10^-12*($C127^2*$D127)^2)</f>
        <v>2.1129785213527046</v>
      </c>
      <c r="G127" s="2">
        <f t="shared" si="0"/>
        <v>0.21237216000000003</v>
      </c>
    </row>
    <row r="128" spans="1:7" x14ac:dyDescent="0.25">
      <c r="A128" s="1"/>
      <c r="B128" s="1" t="s">
        <v>6</v>
      </c>
      <c r="C128" s="1">
        <v>52</v>
      </c>
      <c r="D128" s="1">
        <v>16</v>
      </c>
      <c r="E128" s="2">
        <f>IF($C128&lt;60,$F128-(0.413*$F128),(IF($C128&lt;80,$F128-(0.281*$F128),$F128-(0.171*$F128))))</f>
        <v>1.2403183920340375</v>
      </c>
      <c r="F128" s="2">
        <f>0.108337+4.6499*10^-5*($C128^2*$D128)+(-3.7885*10^-12*($C128^2*$D128)^2)</f>
        <v>2.1129785213527046</v>
      </c>
      <c r="G128" s="2">
        <f t="shared" si="0"/>
        <v>0.21237216000000003</v>
      </c>
    </row>
    <row r="129" spans="1:7" x14ac:dyDescent="0.25">
      <c r="A129" s="1"/>
      <c r="B129" s="1" t="s">
        <v>6</v>
      </c>
      <c r="C129" s="1">
        <v>55</v>
      </c>
      <c r="D129" s="1">
        <v>16</v>
      </c>
      <c r="E129" s="2">
        <f>IF($C129&lt;60,$F129-(0.413*$F129),(IF($C129&lt;80,$F129-(0.281*$F129),$F129-(0.171*$F129))))</f>
        <v>1.3794581073152803</v>
      </c>
      <c r="F129" s="2">
        <f>0.108337+4.6499*10^-5*($C129^2*$D129)+(-3.7885*10^-12*($C129^2*$D129)^2)</f>
        <v>2.3500138114400002</v>
      </c>
      <c r="G129" s="2">
        <f t="shared" si="0"/>
        <v>0.23758350000000003</v>
      </c>
    </row>
    <row r="130" spans="1:7" x14ac:dyDescent="0.25">
      <c r="A130" s="5"/>
      <c r="B130" s="19" t="s">
        <v>7</v>
      </c>
      <c r="C130" s="20"/>
      <c r="D130" s="20"/>
      <c r="E130" s="7">
        <f>SUM(E25:E129)</f>
        <v>189.88764738645375</v>
      </c>
      <c r="F130" s="7">
        <f>SUM(F25:F129)</f>
        <v>289.66219925213869</v>
      </c>
      <c r="G130" s="7">
        <f>SUM(G25:G129)</f>
        <v>26.908432319999992</v>
      </c>
    </row>
    <row r="131" spans="1:7" x14ac:dyDescent="0.25">
      <c r="A131" s="3"/>
      <c r="B131" s="19" t="s">
        <v>8</v>
      </c>
      <c r="C131" s="20"/>
      <c r="D131" s="20"/>
      <c r="E131" s="7">
        <f>SUM(E130,E24,E5)</f>
        <v>223.5164358762346</v>
      </c>
      <c r="F131" s="7">
        <f>SUM(F130,F24,F5)</f>
        <v>339.48399392276997</v>
      </c>
      <c r="G131" s="7">
        <f>SUM(G24:G129:G5)</f>
        <v>37.21099536000002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Gildan Activewear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Nunez</dc:creator>
  <cp:lastModifiedBy>Renan Nunez</cp:lastModifiedBy>
  <dcterms:created xsi:type="dcterms:W3CDTF">2014-11-18T22:46:40Z</dcterms:created>
  <dcterms:modified xsi:type="dcterms:W3CDTF">2014-11-18T22:50:42Z</dcterms:modified>
</cp:coreProperties>
</file>